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G:\RSF\3. Behörighetsstyrd\Kansli\00RS sekretariat\00Arbetsmappar AU o RS\RS arbetsmapp 2026\RS 260527\"/>
    </mc:Choice>
  </mc:AlternateContent>
  <xr:revisionPtr revIDLastSave="0" documentId="8_{4B1C932A-B76D-4793-8639-64367795FD93}" xr6:coauthVersionLast="47" xr6:coauthVersionMax="47" xr10:uidLastSave="{00000000-0000-0000-0000-000000000000}"/>
  <bookViews>
    <workbookView xWindow="-120" yWindow="-120" windowWidth="20730" windowHeight="11040" xr2:uid="{00000000-000D-0000-FFFF-FFFF00000000}"/>
  </bookViews>
  <sheets>
    <sheet name="Arbetsmaterial RSau 250512" sheetId="3" r:id="rId1"/>
    <sheet name="Från nämnd 2026" sheetId="1" r:id="rId2"/>
    <sheet name="Förslag" sheetId="4" r:id="rId3"/>
    <sheet name="Kommentar" sheetId="5"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F30" i="5"/>
  <c r="E30" i="5"/>
  <c r="D30" i="5"/>
  <c r="C30" i="5"/>
  <c r="B30" i="5"/>
  <c r="F123" i="4" l="1"/>
  <c r="E123" i="4"/>
  <c r="D123" i="4"/>
  <c r="C123" i="4"/>
  <c r="B123" i="4"/>
  <c r="F111" i="4"/>
  <c r="E111" i="4"/>
  <c r="D111" i="4"/>
  <c r="C111" i="4"/>
  <c r="B111" i="4"/>
  <c r="F103" i="4"/>
  <c r="E103" i="4"/>
  <c r="D103" i="4"/>
  <c r="C103" i="4"/>
  <c r="B103" i="4"/>
  <c r="F95" i="4"/>
  <c r="E95" i="4"/>
  <c r="D95" i="4"/>
  <c r="C95" i="4"/>
  <c r="B95" i="4"/>
  <c r="F65" i="4"/>
  <c r="F82" i="4" s="1"/>
  <c r="F84" i="4" s="1"/>
  <c r="E65" i="4"/>
  <c r="E82" i="4" s="1"/>
  <c r="E84" i="4" s="1"/>
  <c r="D65" i="4"/>
  <c r="D82" i="4" s="1"/>
  <c r="C65" i="4"/>
  <c r="C82" i="4" s="1"/>
  <c r="B65" i="4"/>
  <c r="B82" i="4" s="1"/>
  <c r="F61" i="4"/>
  <c r="E61" i="4"/>
  <c r="D61" i="4"/>
  <c r="C61" i="4"/>
  <c r="B61" i="4"/>
  <c r="F30" i="4"/>
  <c r="E30" i="4"/>
  <c r="D30" i="4"/>
  <c r="C30" i="4"/>
  <c r="B30" i="4"/>
  <c r="B26" i="4"/>
  <c r="F24" i="4"/>
  <c r="F129" i="4" s="1"/>
  <c r="E24" i="4"/>
  <c r="E129" i="4" s="1"/>
  <c r="D24" i="4"/>
  <c r="D129" i="4" s="1"/>
  <c r="C24" i="4"/>
  <c r="C129" i="4" s="1"/>
  <c r="B24" i="4"/>
  <c r="B129" i="4" s="1"/>
  <c r="F19" i="4"/>
  <c r="F26" i="4" s="1"/>
  <c r="E19" i="4"/>
  <c r="E26" i="4" s="1"/>
  <c r="D19" i="4"/>
  <c r="D26" i="4" s="1"/>
  <c r="C19" i="4"/>
  <c r="C26" i="4" s="1"/>
  <c r="B19" i="4"/>
  <c r="F127" i="4" l="1"/>
  <c r="F126" i="4"/>
  <c r="B128" i="4"/>
  <c r="B84" i="4"/>
  <c r="C128" i="4"/>
  <c r="C84" i="4"/>
  <c r="D128" i="4"/>
  <c r="D84" i="4"/>
  <c r="E126" i="4"/>
  <c r="E127" i="4"/>
  <c r="C126" i="4"/>
  <c r="C127" i="4"/>
  <c r="D126" i="4"/>
  <c r="D127" i="4"/>
  <c r="B126" i="4"/>
  <c r="B127" i="4"/>
  <c r="E128" i="4"/>
  <c r="F128" i="4"/>
  <c r="B18" i="3" l="1"/>
  <c r="C18" i="3"/>
  <c r="D18" i="3"/>
  <c r="E18" i="3"/>
  <c r="G18" i="3"/>
  <c r="H18" i="3"/>
  <c r="I18" i="3"/>
  <c r="J18" i="3"/>
  <c r="K18" i="3"/>
  <c r="L18" i="3"/>
  <c r="M18" i="3"/>
  <c r="N18" i="3"/>
  <c r="O18" i="3"/>
  <c r="P18" i="3"/>
  <c r="Q18" i="3"/>
  <c r="R18" i="3"/>
  <c r="S18" i="3"/>
  <c r="T18" i="3"/>
  <c r="U18" i="3"/>
  <c r="B23" i="3"/>
  <c r="C23" i="3"/>
  <c r="C149" i="3" s="1"/>
  <c r="D23" i="3"/>
  <c r="D149" i="3" s="1"/>
  <c r="E149" i="3"/>
  <c r="G23" i="3"/>
  <c r="G149" i="3" s="1"/>
  <c r="H23" i="3"/>
  <c r="H149" i="3" s="1"/>
  <c r="I23" i="3"/>
  <c r="J23" i="3"/>
  <c r="J149" i="3" s="1"/>
  <c r="K23" i="3"/>
  <c r="L23" i="3"/>
  <c r="M23" i="3"/>
  <c r="M149" i="3" s="1"/>
  <c r="N23" i="3"/>
  <c r="N149" i="3" s="1"/>
  <c r="O23" i="3"/>
  <c r="O149" i="3" s="1"/>
  <c r="P23" i="3"/>
  <c r="P149" i="3" s="1"/>
  <c r="Q23" i="3"/>
  <c r="Q149" i="3" s="1"/>
  <c r="R23" i="3"/>
  <c r="R149" i="3" s="1"/>
  <c r="S23" i="3"/>
  <c r="T23" i="3"/>
  <c r="U23" i="3"/>
  <c r="B29" i="3"/>
  <c r="C29" i="3"/>
  <c r="D29" i="3"/>
  <c r="E29" i="3"/>
  <c r="G29" i="3"/>
  <c r="H29" i="3"/>
  <c r="I29" i="3"/>
  <c r="J29" i="3"/>
  <c r="K29" i="3"/>
  <c r="L29" i="3"/>
  <c r="M29" i="3"/>
  <c r="N29" i="3"/>
  <c r="O29" i="3"/>
  <c r="P29" i="3"/>
  <c r="Q29" i="3"/>
  <c r="R29" i="3"/>
  <c r="S29" i="3"/>
  <c r="T29" i="3"/>
  <c r="U29" i="3"/>
  <c r="B69" i="3"/>
  <c r="C69" i="3"/>
  <c r="D69" i="3"/>
  <c r="E69" i="3"/>
  <c r="G69" i="3"/>
  <c r="H69" i="3"/>
  <c r="I69" i="3"/>
  <c r="J69" i="3"/>
  <c r="K69" i="3"/>
  <c r="L69" i="3"/>
  <c r="M69" i="3"/>
  <c r="N69" i="3"/>
  <c r="O69" i="3"/>
  <c r="P69" i="3"/>
  <c r="Q69" i="3"/>
  <c r="R69" i="3"/>
  <c r="S69" i="3"/>
  <c r="T69" i="3"/>
  <c r="U69" i="3"/>
  <c r="B91" i="3"/>
  <c r="B148" i="3" s="1"/>
  <c r="C91" i="3"/>
  <c r="D91" i="3"/>
  <c r="E91" i="3"/>
  <c r="E148" i="3" s="1"/>
  <c r="G91" i="3"/>
  <c r="H91" i="3"/>
  <c r="H148" i="3" s="1"/>
  <c r="I91" i="3"/>
  <c r="I148" i="3" s="1"/>
  <c r="J91" i="3"/>
  <c r="K91" i="3"/>
  <c r="K148" i="3" s="1"/>
  <c r="L91" i="3"/>
  <c r="L148" i="3" s="1"/>
  <c r="M91" i="3"/>
  <c r="N91" i="3"/>
  <c r="N148" i="3" s="1"/>
  <c r="O91" i="3"/>
  <c r="P91" i="3"/>
  <c r="P148" i="3" s="1"/>
  <c r="Q91" i="3"/>
  <c r="Q148" i="3" s="1"/>
  <c r="R91" i="3"/>
  <c r="S91" i="3"/>
  <c r="S148" i="3" s="1"/>
  <c r="T91" i="3"/>
  <c r="U91" i="3"/>
  <c r="U148" i="3" s="1"/>
  <c r="B109" i="3"/>
  <c r="C109" i="3"/>
  <c r="D109" i="3"/>
  <c r="E109" i="3"/>
  <c r="G109" i="3"/>
  <c r="H109" i="3"/>
  <c r="I109" i="3"/>
  <c r="J109" i="3"/>
  <c r="K109" i="3"/>
  <c r="L109" i="3"/>
  <c r="M109" i="3"/>
  <c r="N109" i="3"/>
  <c r="O109" i="3"/>
  <c r="P109" i="3"/>
  <c r="Q109" i="3"/>
  <c r="R109" i="3"/>
  <c r="S109" i="3"/>
  <c r="T109" i="3"/>
  <c r="U109" i="3"/>
  <c r="B119" i="3"/>
  <c r="C119" i="3"/>
  <c r="D119" i="3"/>
  <c r="E119" i="3"/>
  <c r="G119" i="3"/>
  <c r="H119" i="3"/>
  <c r="I119" i="3"/>
  <c r="J119" i="3"/>
  <c r="K119" i="3"/>
  <c r="L119" i="3"/>
  <c r="M119" i="3"/>
  <c r="N119" i="3"/>
  <c r="O119" i="3"/>
  <c r="P119" i="3"/>
  <c r="Q119" i="3"/>
  <c r="R119" i="3"/>
  <c r="S119" i="3"/>
  <c r="T119" i="3"/>
  <c r="U119" i="3"/>
  <c r="B129" i="3"/>
  <c r="C129" i="3"/>
  <c r="D129" i="3"/>
  <c r="E129" i="3"/>
  <c r="G129" i="3"/>
  <c r="H129" i="3"/>
  <c r="I129" i="3"/>
  <c r="J129" i="3"/>
  <c r="K129" i="3"/>
  <c r="L129" i="3"/>
  <c r="M129" i="3"/>
  <c r="N129" i="3"/>
  <c r="O129" i="3"/>
  <c r="P129" i="3"/>
  <c r="Q129" i="3"/>
  <c r="R129" i="3"/>
  <c r="S129" i="3"/>
  <c r="T129" i="3"/>
  <c r="U129" i="3"/>
  <c r="B144" i="3"/>
  <c r="C144" i="3"/>
  <c r="D144" i="3"/>
  <c r="E144" i="3"/>
  <c r="G144" i="3"/>
  <c r="H144" i="3"/>
  <c r="I144" i="3"/>
  <c r="J144" i="3"/>
  <c r="K144" i="3"/>
  <c r="L144" i="3"/>
  <c r="M144" i="3"/>
  <c r="N144" i="3"/>
  <c r="O144" i="3"/>
  <c r="P144" i="3"/>
  <c r="Q144" i="3"/>
  <c r="R144" i="3"/>
  <c r="S144" i="3"/>
  <c r="T144" i="3"/>
  <c r="U144" i="3"/>
  <c r="I149" i="3"/>
  <c r="T149" i="3"/>
  <c r="U149" i="3"/>
  <c r="R93" i="3" l="1"/>
  <c r="D93" i="3"/>
  <c r="J93" i="3"/>
  <c r="P25" i="3"/>
  <c r="P147" i="3" s="1"/>
  <c r="U25" i="3"/>
  <c r="U146" i="3" s="1"/>
  <c r="M25" i="3"/>
  <c r="M146" i="3" s="1"/>
  <c r="R25" i="3"/>
  <c r="R146" i="3" s="1"/>
  <c r="V18" i="3"/>
  <c r="H25" i="3"/>
  <c r="H146" i="3" s="1"/>
  <c r="Q25" i="3"/>
  <c r="Q147" i="3" s="1"/>
  <c r="V144" i="3"/>
  <c r="V119" i="3"/>
  <c r="T25" i="3"/>
  <c r="T146" i="3" s="1"/>
  <c r="L25" i="3"/>
  <c r="L147" i="3" s="1"/>
  <c r="O93" i="3"/>
  <c r="G93" i="3"/>
  <c r="S25" i="3"/>
  <c r="S146" i="3" s="1"/>
  <c r="K25" i="3"/>
  <c r="K146" i="3" s="1"/>
  <c r="B25" i="3"/>
  <c r="B146" i="3" s="1"/>
  <c r="I93" i="3"/>
  <c r="U93" i="3"/>
  <c r="M93" i="3"/>
  <c r="T93" i="3"/>
  <c r="C93" i="3"/>
  <c r="V29" i="3"/>
  <c r="N93" i="3"/>
  <c r="E93" i="3"/>
  <c r="L149" i="3"/>
  <c r="R148" i="3"/>
  <c r="V129" i="3"/>
  <c r="P93" i="3"/>
  <c r="H93" i="3"/>
  <c r="C25" i="3"/>
  <c r="C146" i="3" s="1"/>
  <c r="D148" i="3"/>
  <c r="V69" i="3"/>
  <c r="O25" i="3"/>
  <c r="O146" i="3" s="1"/>
  <c r="Q93" i="3"/>
  <c r="N25" i="3"/>
  <c r="E25" i="3"/>
  <c r="E146" i="3" s="1"/>
  <c r="G25" i="3"/>
  <c r="G146" i="3" s="1"/>
  <c r="M148" i="3"/>
  <c r="D25" i="3"/>
  <c r="D146" i="3" s="1"/>
  <c r="J148" i="3"/>
  <c r="I25" i="3"/>
  <c r="I146" i="3" s="1"/>
  <c r="S149" i="3"/>
  <c r="K149" i="3"/>
  <c r="B149" i="3"/>
  <c r="O148" i="3"/>
  <c r="G148" i="3"/>
  <c r="S93" i="3"/>
  <c r="K93" i="3"/>
  <c r="B93" i="3"/>
  <c r="J25" i="3"/>
  <c r="T148" i="3"/>
  <c r="C148" i="3"/>
  <c r="L93" i="3"/>
  <c r="V109" i="3"/>
  <c r="U147" i="3" l="1"/>
  <c r="P146" i="3"/>
  <c r="Q146" i="3"/>
  <c r="V93" i="3"/>
  <c r="M147" i="3"/>
  <c r="L146" i="3"/>
  <c r="O147" i="3"/>
  <c r="K147" i="3"/>
  <c r="G147" i="3"/>
  <c r="R147" i="3"/>
  <c r="E147" i="3"/>
  <c r="B147" i="3"/>
  <c r="H147" i="3"/>
  <c r="T147" i="3"/>
  <c r="S147" i="3"/>
  <c r="V25" i="3"/>
  <c r="V148" i="3"/>
  <c r="D147" i="3"/>
  <c r="I147" i="3"/>
  <c r="N146" i="3"/>
  <c r="C147" i="3"/>
  <c r="N147" i="3"/>
  <c r="J146" i="3"/>
  <c r="J147" i="3"/>
  <c r="V146" i="3" l="1"/>
  <c r="V147" i="3"/>
  <c r="B65" i="1"/>
  <c r="C65" i="1"/>
  <c r="D65" i="1"/>
  <c r="E65" i="1"/>
  <c r="F65" i="1"/>
  <c r="C19" i="1" l="1"/>
  <c r="D19" i="1"/>
  <c r="E19" i="1"/>
  <c r="F19" i="1"/>
  <c r="B19" i="1"/>
  <c r="F121" i="1" l="1"/>
  <c r="E121" i="1"/>
  <c r="D121" i="1"/>
  <c r="C121" i="1"/>
  <c r="B121" i="1"/>
  <c r="F109" i="1"/>
  <c r="E109" i="1"/>
  <c r="D109" i="1"/>
  <c r="C109" i="1"/>
  <c r="B109" i="1"/>
  <c r="F101" i="1"/>
  <c r="E101" i="1"/>
  <c r="D101" i="1"/>
  <c r="C101" i="1"/>
  <c r="B101" i="1"/>
  <c r="F93" i="1"/>
  <c r="E93" i="1"/>
  <c r="D93" i="1"/>
  <c r="B93" i="1"/>
  <c r="C93" i="1"/>
  <c r="F80" i="1"/>
  <c r="F126" i="1" s="1"/>
  <c r="E80" i="1"/>
  <c r="E126" i="1" s="1"/>
  <c r="D80" i="1"/>
  <c r="D126" i="1" s="1"/>
  <c r="C80" i="1"/>
  <c r="C126" i="1" s="1"/>
  <c r="B80" i="1"/>
  <c r="F61" i="1"/>
  <c r="E61" i="1"/>
  <c r="D61" i="1"/>
  <c r="C61" i="1"/>
  <c r="B61" i="1"/>
  <c r="F30" i="1"/>
  <c r="E30" i="1"/>
  <c r="D30" i="1"/>
  <c r="C30" i="1"/>
  <c r="B30" i="1"/>
  <c r="F24" i="1"/>
  <c r="F127" i="1" s="1"/>
  <c r="E24" i="1"/>
  <c r="D24" i="1"/>
  <c r="C24" i="1"/>
  <c r="C127" i="1" s="1"/>
  <c r="B24" i="1"/>
  <c r="B127" i="1" s="1"/>
  <c r="F26" i="1" l="1"/>
  <c r="F125" i="1" s="1"/>
  <c r="F82" i="1"/>
  <c r="E82" i="1"/>
  <c r="D82" i="1"/>
  <c r="B82" i="1"/>
  <c r="B26" i="1"/>
  <c r="B125" i="1" s="1"/>
  <c r="E26" i="1"/>
  <c r="E125" i="1" s="1"/>
  <c r="C26" i="1"/>
  <c r="C125" i="1" s="1"/>
  <c r="C82" i="1"/>
  <c r="D26" i="1"/>
  <c r="D125" i="1" s="1"/>
  <c r="D127" i="1"/>
  <c r="B126" i="1"/>
  <c r="E127" i="1"/>
  <c r="F124" i="1" l="1"/>
  <c r="B124" i="1"/>
  <c r="C124" i="1"/>
  <c r="E124" i="1"/>
  <c r="D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tc={3F4179DA-E4B3-4A30-AC54-70543B3C3967}</author>
  </authors>
  <commentList>
    <comment ref="J34" authorId="0" shapeId="0" xr:uid="{3F4179DA-E4B3-4A30-AC54-70543B3C3967}">
      <text>
        <t>[Threaded comment]
Your version of Excel allows you to read this threaded comment; however, any edits to it will get removed if the file is opened in a newer version of Excel. Learn more: https://go.microsoft.com/fwlink/?linkid=870924
Comment:
    Är detta landsbygd?</t>
      </text>
    </comment>
  </commentList>
</comments>
</file>

<file path=xl/sharedStrings.xml><?xml version="1.0" encoding="utf-8"?>
<sst xmlns="http://schemas.openxmlformats.org/spreadsheetml/2006/main" count="517" uniqueCount="254">
  <si>
    <t>Budget 2027</t>
  </si>
  <si>
    <t>Nämndernas förslag budget 2027</t>
  </si>
  <si>
    <t xml:space="preserve">2027 Investeringsråd </t>
  </si>
  <si>
    <t>2027 C KD L förslag</t>
  </si>
  <si>
    <t>2027 S M förslag</t>
  </si>
  <si>
    <t>Budget 2028</t>
  </si>
  <si>
    <t>Nämndernas förslag budget 2028</t>
  </si>
  <si>
    <t xml:space="preserve">2028 Investeringsråd </t>
  </si>
  <si>
    <t>2028 Budgetberedning förslag</t>
  </si>
  <si>
    <t>Plan 2029</t>
  </si>
  <si>
    <t>Nämndernas förslag 2029</t>
  </si>
  <si>
    <t xml:space="preserve">2029 Investeringsråd </t>
  </si>
  <si>
    <t>2029 Budgetberedning förslag</t>
  </si>
  <si>
    <t>Plan 2030</t>
  </si>
  <si>
    <t>Nämndernas förslag 2030</t>
  </si>
  <si>
    <t xml:space="preserve">2030 Investeringsråd </t>
  </si>
  <si>
    <t>2030 Budgetberedning förslag</t>
  </si>
  <si>
    <t>Nämndernas förslag 2031</t>
  </si>
  <si>
    <t xml:space="preserve">2031 Investeringsråd </t>
  </si>
  <si>
    <t>2031 Budgetberedning förslag</t>
  </si>
  <si>
    <t>Regionstyrelsen/Regionstyrelseförvaltningen</t>
  </si>
  <si>
    <t>Investeringspott</t>
  </si>
  <si>
    <t>9 400</t>
  </si>
  <si>
    <t>Inköp av fordon räddningstjänst</t>
  </si>
  <si>
    <t>4 000</t>
  </si>
  <si>
    <t xml:space="preserve">Lokalinvesteringar, kök </t>
  </si>
  <si>
    <t>5 000</t>
  </si>
  <si>
    <t xml:space="preserve">Lokalinvesteringar, storkök </t>
  </si>
  <si>
    <t>IT- investeringar pott</t>
  </si>
  <si>
    <t>22 000</t>
  </si>
  <si>
    <t>IT-investeringar ökad redundans</t>
  </si>
  <si>
    <t>Ridanläggning Rävhagen</t>
  </si>
  <si>
    <t>Ungkulturhus "Gamla Solbergabadet"</t>
  </si>
  <si>
    <t>4 700</t>
  </si>
  <si>
    <t>Konstgräsplan Visby</t>
  </si>
  <si>
    <t>Konstgräsplan Slite</t>
  </si>
  <si>
    <t>Aktivitetspark</t>
  </si>
  <si>
    <t>15 000</t>
  </si>
  <si>
    <t>Friidrott utomhus</t>
  </si>
  <si>
    <t>Friidrott inomhus</t>
  </si>
  <si>
    <t>Almedalsbiblioteket Meröppet</t>
  </si>
  <si>
    <t>Lokalinvesteringar, räddningstjänst</t>
  </si>
  <si>
    <t>Delsumma regionstyrelsen/regionstyrelseförvaltningen</t>
  </si>
  <si>
    <t>60 100</t>
  </si>
  <si>
    <t>Strategiska investeringar</t>
  </si>
  <si>
    <t>Badhus*</t>
  </si>
  <si>
    <t>56 000</t>
  </si>
  <si>
    <t>Inventarier badhus</t>
  </si>
  <si>
    <t>6 000</t>
  </si>
  <si>
    <t>Delsumma strategiska investeringar RSF</t>
  </si>
  <si>
    <t>62 000</t>
  </si>
  <si>
    <t>Summa regionstyrelseförvaltningen</t>
  </si>
  <si>
    <t>122 100</t>
  </si>
  <si>
    <t>Miljö- och byggnämnden</t>
  </si>
  <si>
    <t>Summa investeringar miljö- och byggnämnden</t>
  </si>
  <si>
    <t>Tekniska nämnden</t>
  </si>
  <si>
    <t>Investeringar i skattefinansierad verksamhet</t>
  </si>
  <si>
    <t xml:space="preserve">Investeringspott </t>
  </si>
  <si>
    <t>11 700</t>
  </si>
  <si>
    <t>Kollektivtrafik, investeringar enl hållplatshandbok hållplatser</t>
  </si>
  <si>
    <t>Särskilt projekt</t>
  </si>
  <si>
    <t>Kollektivtrafik, nytt stadslinjenät</t>
  </si>
  <si>
    <t>10 000</t>
  </si>
  <si>
    <t>Landsbygdsutveckling</t>
  </si>
  <si>
    <t>Investeringar mark-och stadsmiljö, gator och vägar</t>
  </si>
  <si>
    <t>30 000</t>
  </si>
  <si>
    <t>Beläggningsprogram</t>
  </si>
  <si>
    <t>Enskilda vägar</t>
  </si>
  <si>
    <t>Trafikinvesteringar</t>
  </si>
  <si>
    <t>Parkinvesteringar</t>
  </si>
  <si>
    <t>Trafiksignaler</t>
  </si>
  <si>
    <t xml:space="preserve">Särskilda projekt </t>
  </si>
  <si>
    <t>Gångtrafiklösning kryssningskaj (Kopparviksbron)</t>
  </si>
  <si>
    <t>Belysning Visby innerstad</t>
  </si>
  <si>
    <t>Upprustning Norderstrand/Kruttornet</t>
  </si>
  <si>
    <t>Stora Torget och Södertorg</t>
  </si>
  <si>
    <t>Almedalsscenen</t>
  </si>
  <si>
    <t>Anslutning Kopparviksbron</t>
  </si>
  <si>
    <t>FFA</t>
  </si>
  <si>
    <t>Pågående investeringsprojekt projektavd.</t>
  </si>
  <si>
    <r>
      <t xml:space="preserve">Lokalinvesteringar: Reinvesteringar fastighet </t>
    </r>
    <r>
      <rPr>
        <sz val="10"/>
        <rFont val="Tahoma"/>
        <family val="2"/>
      </rPr>
      <t>(fastighetsägaransvar samt ventilation)</t>
    </r>
  </si>
  <si>
    <t>Utbyte av ventilation (tidigare obligatorisk ventilationskontroll)</t>
  </si>
  <si>
    <t xml:space="preserve">Investeringar fastighetsägaransvar </t>
  </si>
  <si>
    <t>75 000</t>
  </si>
  <si>
    <t>Utveckling av fastigheter</t>
  </si>
  <si>
    <t xml:space="preserve">Solceller på fastigheter </t>
  </si>
  <si>
    <t>Klimatanpassning/robusthet</t>
  </si>
  <si>
    <t xml:space="preserve">Utbyte av lysrör och armaturer till LED </t>
  </si>
  <si>
    <t>Ställverk</t>
  </si>
  <si>
    <t>Lövsta Mjölkladugård</t>
  </si>
  <si>
    <t>Reinvestering Korpen hus 15</t>
  </si>
  <si>
    <t>Skärmtak Skarphäll</t>
  </si>
  <si>
    <t>Kontor/omklädning (VA Skarphäll)</t>
  </si>
  <si>
    <t>Garage (VA Skarphäll)</t>
  </si>
  <si>
    <t>Skärmtak (VA Skarphäll)</t>
  </si>
  <si>
    <t>Investeringar hamn</t>
  </si>
  <si>
    <t>Summa investeringar skattefinansierad verksamhet</t>
  </si>
  <si>
    <t>151 700</t>
  </si>
  <si>
    <t>,</t>
  </si>
  <si>
    <t>Investeringar i avgiftsfinansierad verksamhet</t>
  </si>
  <si>
    <t>VA-verksamhet</t>
  </si>
  <si>
    <t>167 000</t>
  </si>
  <si>
    <t>Visby vattenförsörjning</t>
  </si>
  <si>
    <t>234 000</t>
  </si>
  <si>
    <t>Investeringar i fastigheter för VA-verksamhet</t>
  </si>
  <si>
    <t>Avfallsverksamhet</t>
  </si>
  <si>
    <t>12 750</t>
  </si>
  <si>
    <t>Hamnverksamhet,linjehamn</t>
  </si>
  <si>
    <t>Förbättringsåtgärder Visby hamn (20 år)</t>
  </si>
  <si>
    <t>3 000</t>
  </si>
  <si>
    <t>Rensmuddring Visby hamn</t>
  </si>
  <si>
    <t>8 000</t>
  </si>
  <si>
    <t>Ytbeläggning terminalområde</t>
  </si>
  <si>
    <t>Automatiserad förtöjning färjeläge 5 och 6</t>
  </si>
  <si>
    <t>Anpassning landgångar &amp; ramper</t>
  </si>
  <si>
    <t>Automooring</t>
  </si>
  <si>
    <t>70 000</t>
  </si>
  <si>
    <t>Anpassning Katamaran FL 5 / 6</t>
  </si>
  <si>
    <t>28 000</t>
  </si>
  <si>
    <t>Ombyggnad hamnterminal</t>
  </si>
  <si>
    <t>1 000</t>
  </si>
  <si>
    <t>Muddring och logistikyta nordost om oljekajen Visby</t>
  </si>
  <si>
    <t>Landel Kryssningskaj</t>
  </si>
  <si>
    <t>Övernattningsläge oljekaj</t>
  </si>
  <si>
    <t>25 000</t>
  </si>
  <si>
    <t>Summa investeringar i avgiftsfinansierad verksamhet</t>
  </si>
  <si>
    <t>548 750</t>
  </si>
  <si>
    <t>Summa investeringar tekniska nämnden</t>
  </si>
  <si>
    <t>700 450</t>
  </si>
  <si>
    <t>Barn- och utbildningsnämnden</t>
  </si>
  <si>
    <t>13 900</t>
  </si>
  <si>
    <t>Inventarier förskola, grundskola</t>
  </si>
  <si>
    <t>Lokalinvesteringar förskola</t>
  </si>
  <si>
    <t>Dalhem och Humlan</t>
  </si>
  <si>
    <t>Lokalinvesteringar grundskola, anpassad skola</t>
  </si>
  <si>
    <t>Roma, Västerhejde och Humlan</t>
  </si>
  <si>
    <t>44 000</t>
  </si>
  <si>
    <t>Anpassning i grunskola och anpassad skola</t>
  </si>
  <si>
    <t>Anpassning i samband med periodiskt underhåll</t>
  </si>
  <si>
    <t>Anpassning barn- och elevhälsan</t>
  </si>
  <si>
    <t>Säkerhet, Beredskap och Lokaler</t>
  </si>
  <si>
    <t>Särskilda projekt</t>
  </si>
  <si>
    <t>Idrottshall  Visby</t>
  </si>
  <si>
    <t>Idrottshall  Solberga badet</t>
  </si>
  <si>
    <t>Summa investeringar barn- och utbildningsnämnden</t>
  </si>
  <si>
    <t>57 900</t>
  </si>
  <si>
    <t>Gymnasie- och vuxenutbildningsnämnden</t>
  </si>
  <si>
    <t>5 600</t>
  </si>
  <si>
    <t>Folkhögskolan Hemse</t>
  </si>
  <si>
    <t>Folkhögskolan Fårösund</t>
  </si>
  <si>
    <t>Lokalinvesteringar vuxenutbildning</t>
  </si>
  <si>
    <t>Lokalinvesteringar Vuxenutbildningen</t>
  </si>
  <si>
    <t>Vuxenutb Hackspetten</t>
  </si>
  <si>
    <t>Lokalinvesteringar gymnasieskola</t>
  </si>
  <si>
    <t>Summa investeringar gymnasie- och vuxenutbildningsnämnden</t>
  </si>
  <si>
    <t>9 600</t>
  </si>
  <si>
    <t>Socialnämnden</t>
  </si>
  <si>
    <t>7 500</t>
  </si>
  <si>
    <t>Lokalinvesteringar äldreomsorg</t>
  </si>
  <si>
    <t xml:space="preserve">Äldreboende Visby </t>
  </si>
  <si>
    <t>Äldreboende</t>
  </si>
  <si>
    <t>Lokalinvesteringar LSS</t>
  </si>
  <si>
    <t>Bostad med särskild service enl. SOL</t>
  </si>
  <si>
    <t>Gruppbostad LSS Visby</t>
  </si>
  <si>
    <t>Summa investeringar socialnämnden</t>
  </si>
  <si>
    <t>Hälso- och sjukvårdsnämnden</t>
  </si>
  <si>
    <t>37 650</t>
  </si>
  <si>
    <t>Lokalinvesteringar</t>
  </si>
  <si>
    <t>Kritiska förbättringsprojekt visby lasarett</t>
  </si>
  <si>
    <t>Behandlingsbyggnad 23 plan 4</t>
  </si>
  <si>
    <t>Om och tillbyggnation primärvård korpen</t>
  </si>
  <si>
    <t>20 000</t>
  </si>
  <si>
    <t>Korpen inventarier</t>
  </si>
  <si>
    <t>Magnetkamera MR</t>
  </si>
  <si>
    <t>Kemiinstrument</t>
  </si>
  <si>
    <t>Patientövervakningssystem</t>
  </si>
  <si>
    <t>Utrustning korpen</t>
  </si>
  <si>
    <t>Operationsstaplar</t>
  </si>
  <si>
    <t>Summa investeringar hälso- och sjukvårdsnämnden</t>
  </si>
  <si>
    <t>67 650</t>
  </si>
  <si>
    <t xml:space="preserve">Total investeringsbudget </t>
  </si>
  <si>
    <t>965 450</t>
  </si>
  <si>
    <t>varav skattefinansierad verksamhet</t>
  </si>
  <si>
    <t>416 700</t>
  </si>
  <si>
    <t>varav avgiftsfinansierad verksamhet</t>
  </si>
  <si>
    <t>varav strategiska investeringar</t>
  </si>
  <si>
    <t>Plan 2031</t>
  </si>
  <si>
    <t>Regionstyrelsen</t>
  </si>
  <si>
    <t>KFA Övrigt</t>
  </si>
  <si>
    <t>Delsumma investeringar regionstyrelsen</t>
  </si>
  <si>
    <t>Badhus</t>
  </si>
  <si>
    <t>Delsumma strategiska investeringar</t>
  </si>
  <si>
    <t>Summa investeringar regionstyrelsen</t>
  </si>
  <si>
    <t>Mark- och stadsmiljö, gator och vägar</t>
  </si>
  <si>
    <t>Fastighet</t>
  </si>
  <si>
    <t>Utbyte av ventilation</t>
  </si>
  <si>
    <t xml:space="preserve">Fastighetsägaransvar </t>
  </si>
  <si>
    <t>Uppförande av solceller</t>
  </si>
  <si>
    <t>Utveckling av fastighet</t>
  </si>
  <si>
    <t xml:space="preserve">Ställverk </t>
  </si>
  <si>
    <t>Hamn</t>
  </si>
  <si>
    <t>Hamnverksamhet</t>
  </si>
  <si>
    <t>Reinvesteringar</t>
  </si>
  <si>
    <t>Nyinvesteringar ledningar</t>
  </si>
  <si>
    <t>Nyinvesteringar Verk</t>
  </si>
  <si>
    <t xml:space="preserve">Förbättringsåtgärder Visby hamn </t>
  </si>
  <si>
    <t xml:space="preserve">Rensmuddring Visby hamn </t>
  </si>
  <si>
    <t>Ombyggnad av hamnterminal</t>
  </si>
  <si>
    <t xml:space="preserve">Muddring o ny logistikyta NO om oljekajen </t>
  </si>
  <si>
    <t>Övernattningsläge Oljekaj</t>
  </si>
  <si>
    <t>Anpassning Katamaran FL 5 &amp; 6</t>
  </si>
  <si>
    <t xml:space="preserve">Landel Kryssningskaj </t>
  </si>
  <si>
    <t>Idrottshall Visby</t>
  </si>
  <si>
    <t>Lokalinvesteringar Gymnasieskolan</t>
  </si>
  <si>
    <t xml:space="preserve">Äldreboende </t>
  </si>
  <si>
    <t>Äldreboende utrustning</t>
  </si>
  <si>
    <t>LSS gruppbostad</t>
  </si>
  <si>
    <t>Kemi- immunokemiinstrument</t>
  </si>
  <si>
    <t>Ombyggnation primärvård korpenområdet</t>
  </si>
  <si>
    <t>SE Avgiftsfinansiering</t>
  </si>
  <si>
    <t>Lövsta</t>
  </si>
  <si>
    <t>KOMMENTAR</t>
  </si>
  <si>
    <t>Beslutad hållplatshandbok anger standard på hållplatser i den allmänna kollektivtrafiken. Denna handbok utgör ramen för de planerade investeringarna. Ifall investeringarna inte utförs kommer tillgänglighet, utrustning och standard på hållplatserna inte att vara fullgod. Detta är framför allt ett stort bekymmer för personer med funktionsnedsättningar samt familjer med yngre barn.</t>
  </si>
  <si>
    <t>Ingen kommentar.</t>
  </si>
  <si>
    <t xml:space="preserve">Det finns lösning för att tillfälligt avhjälpa de slukhål som uppstår men på sikt kommer platsen inte längre att gå att ”lappa på” och då blir det risk för den allmänna säkerheten ifall det inte genomförs åtgärder. </t>
  </si>
  <si>
    <t>Projektet är i gång och under 2026 görs tillfällig möblering. Det som faller ut väl kommer att på sikt behöva göras permanent, vilket kräver investeringsmedel. Risken är att vi gör insatser under året (efter uppdrag från nämnd) som sen inte kan fullföljas under nästa år. Detta skapar förväntningar hos befolkningen som sedan inte kan infrias. Att inte ha levande torg är också ett stort nederlag för besöksnäringen.</t>
  </si>
  <si>
    <t>Anläggningen är gammal. Taket är trasigt och behöver bytas ut. Att projektet är större än ren reinvestering är för att kraven på säkerhet och tillgänglighet på offentlig plats har ökat, vi behöver kunna möta dessa krav på en så central plats för Gotland.</t>
  </si>
  <si>
    <t>Tja, bygger man en bro för 60 miljoner så är det rimligt att man kan ta sig på den och av den på ett bra sätt tänker jag…  Mer formellt: Bron är byggd som en sevärdhet och ett sätt att öka attraktiviteten i Visby. Det är en väldigt stor investering och den behöver slutföras på ett sätt som gör platsen i sin helhet attraktiv annars finns stora risker för kritik och frågor från allmänhet och media.</t>
  </si>
  <si>
    <t>Den föreslagna budgetnivån innebär att FFA i ökad utsträckning tvingas arbeta reaktivt istället för planerat och förebyggande. Detta leder till en successivt försämrad teknisk status i fastighetsbeståndet, ökade framtida kostnader samt ökade risker för störningar i verksamheterna.</t>
  </si>
  <si>
    <t>Reducerad budget inom fastighetsägaransvaret innebär uppskjutet underhåll och en ökad underhållsskuld. Detta medför :Förskjutning av planerade åtgärder till kommande år, Ackumulering av underhållsbehov, Ökad risk att planerat underhåll övergår till felavhjälpande insatser</t>
  </si>
  <si>
    <t>En reducering inom detta område påverkar takten i klimatomställningen och möjligheten att minska energikostnader på sikt.</t>
  </si>
  <si>
    <t>Minskade medel begränsar möjligheten till strategisk utveckling och anpassning av fastighetsbeståndet utifrån verksamheternas behov.</t>
  </si>
  <si>
    <t>Försenar planerade insatser kopplade till klimatanpassning och robusthet, vilket kan öka sårbarheten i fastighetsbeståndet över tid.</t>
  </si>
  <si>
    <t>Åtgärder skjuts fram vilket innebär: Försämrad energieffektivisering, risk för bristande belysningsnivåer i verksamhetslokaler, risk för driftstörningar då tillgången på reservdelar och lysrör successivt minskar</t>
  </si>
  <si>
    <t>Uppskjutna åtgärder inom elinfrastruktur innebär: Ökad risk för driftstörningar och akuta insatser, Förskjutning av planerade reinvesteringar, Ackumulering av underhållsskuld</t>
  </si>
  <si>
    <t>Åtgärden är direkt kopplad till arbetsmiljö. En utebliven eller uppskjuten reinvestering innebär risk för försämrad arbetsmiljö och kan medföra behov av tillfälliga lösningar eller andra åtgärder.</t>
  </si>
  <si>
    <t>Vad gäller Skarphäll har jag inte fått fram någon information på den här korta tiden.</t>
  </si>
  <si>
    <t>UAF</t>
  </si>
  <si>
    <r>
      <t>BUN behöver totalt 84,6 mnkr</t>
    </r>
    <r>
      <rPr>
        <sz val="11"/>
        <color theme="1"/>
        <rFont val="Aptos"/>
        <family val="2"/>
      </rPr>
      <t xml:space="preserve"> = 77,9 enligt förslag räcker inte, det behövs ytterligare 7 mnkr för ombyggnad av gamla idrottshallen Romaskolan till undervisningslokaler för att kunna ta emot elever från Vänge och Endre skolor</t>
    </r>
  </si>
  <si>
    <r>
      <t>GVN behöver totalt 7,8 mnkr</t>
    </r>
    <r>
      <rPr>
        <sz val="11"/>
        <color theme="1"/>
        <rFont val="Aptos"/>
        <family val="2"/>
      </rPr>
      <t xml:space="preserve"> =  5,6 mnkr enligt förslag räcker inte, här behöver budgeten förstärkas med ytterligare 2,2 mnkr vilket avser verksamhetsanpassningar på FHS Hemse, utbildningslokaler samt internat.</t>
    </r>
  </si>
  <si>
    <t>RSF</t>
  </si>
  <si>
    <r>
      <t>Ridsportanläggning:</t>
    </r>
    <r>
      <rPr>
        <sz val="12"/>
        <color theme="1"/>
        <rFont val="Aptos"/>
        <family val="2"/>
      </rPr>
      <t xml:space="preserve"> Uppdrag. Avvaktar besked om akutsjukhuset. Om positivt besked för sjukhuset måste vi titta på alternativ placering av ridsportanläggning. Önskar att en summa ligger kvar för att kunna börja utreda utan att ta av driftspengar. 5 mnkr 2027, 20-25 mnkr för 2028 (mindre om vi måste leta alternativ placering) så att arbetet inte avstannar.</t>
    </r>
  </si>
  <si>
    <r>
      <t>En tredje konstgräsplan i Visby:</t>
    </r>
    <r>
      <rPr>
        <sz val="12"/>
        <color theme="1"/>
        <rFont val="Aptos"/>
        <family val="2"/>
      </rPr>
      <t xml:space="preserve"> Inget uppdrag ännu. Kan utan vidare flyttas åtminstone till 2029- 2030.</t>
    </r>
  </si>
  <si>
    <r>
      <t>”Måste” Konstgräs Slite:</t>
    </r>
    <r>
      <rPr>
        <sz val="12"/>
        <color theme="1"/>
        <rFont val="Aptos"/>
        <family val="2"/>
      </rPr>
      <t xml:space="preserve"> akut behov, skulle behöva göras redan nu under 2026, 2027 är det absolut nödvändigt annars får vi stänga planen. Landsbygdsfokus. </t>
    </r>
  </si>
  <si>
    <r>
      <t>”Måste” Aktivitetspark:</t>
    </r>
    <r>
      <rPr>
        <sz val="12"/>
        <color theme="1"/>
        <rFont val="Aptos"/>
        <family val="2"/>
      </rPr>
      <t xml:space="preserve"> uppdrag. Behövde lämna kostnad innan vi utrett - det lär inte räcka med 15 mnkr, </t>
    </r>
    <r>
      <rPr>
        <u/>
        <sz val="12"/>
        <color theme="1"/>
        <rFont val="Aptos"/>
        <family val="2"/>
      </rPr>
      <t>22 mnkr är mer rimligt</t>
    </r>
    <r>
      <rPr>
        <sz val="12"/>
        <color theme="1"/>
        <rFont val="Aptos"/>
        <family val="2"/>
      </rPr>
      <t>. Vi kan börja andra halvan 2027 med en del av investeringen och lägga resten på 2028.</t>
    </r>
  </si>
  <si>
    <r>
      <t>Friidrott utomhus:</t>
    </r>
    <r>
      <rPr>
        <sz val="12"/>
        <color theme="1"/>
        <rFont val="Aptos"/>
        <family val="2"/>
      </rPr>
      <t xml:space="preserve"> inget uppdrag. Villkorad investering, gäller ersättningsyta för släggkastningen om det skulle bli idrottshall på Gutavallen. Kan halveras om det hjälper, men om det blir avslag för bygglovet utgår kostnaden helt.</t>
    </r>
  </si>
  <si>
    <r>
      <t xml:space="preserve">Friidrott inomhus: Grov kostnadsuppskattning </t>
    </r>
    <r>
      <rPr>
        <sz val="12"/>
        <color theme="1"/>
        <rFont val="Aptos"/>
        <family val="2"/>
      </rPr>
      <t>av vad det skulle kosta att lägga till en rakbana m m på UAFs idrottshall. Summan för att lösa friidrottens behov blir betydligt högre. Vi har inget uppdrag att se över friidrottens behov (och det kommer vi inte att få innan valet). Flytta 25 mnkr till 2031.</t>
    </r>
  </si>
  <si>
    <r>
      <t>Almedalsbiblioteket Meröppet</t>
    </r>
    <r>
      <rPr>
        <sz val="12"/>
        <color theme="1"/>
        <rFont val="Aptos"/>
        <family val="2"/>
      </rPr>
      <t xml:space="preserve"> inte aktuellt inom överskådlig tid, utgår.</t>
    </r>
  </si>
  <si>
    <t>HSF</t>
  </si>
  <si>
    <t xml:space="preserve">För HSF del så ser det ok ut. Vi skulle behöva hela potten, men får försöka hantera det för 2027, det är ju inte så mycket pengar. Däremot vill jag inte att det ser ut så enligt plan framåt, priser går upp osv, om vi får samma investeringspott, som dessutom är lägre, under flera år så urholkas våra investeringsmöjligheter och det vill vi inte, då åker vi bakåt i tiden igen. </t>
  </si>
  <si>
    <t>SON</t>
  </si>
  <si>
    <t xml:space="preserve">Ingen kommenter gällande 2027. Bara 500 tkr mindre på potten. </t>
  </si>
  <si>
    <t>MBN</t>
  </si>
  <si>
    <t xml:space="preserve">Ingen kommentar, men bara en mindre justering.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</si>
</sst>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13">
    <font>
      <sz val="11"/>
      <color theme="1"/>
      <name val="Calibri"/>
      <family val="2"/>
      <scheme val="minor"/>
    </font>
    <font>
      <sz val="11"/>
      <color theme="1"/>
      <name val="Calibri"/>
      <family val="2"/>
      <scheme val="minor"/>
    </font>
    <font>
      <b/>
      <sz val="10"/>
      <name val="Tahoma"/>
      <family val="2"/>
    </font>
    <font>
      <sz val="10"/>
      <name val="Tahoma"/>
      <family val="2"/>
    </font>
    <font>
      <i/>
      <sz val="10"/>
      <name val="Tahoma"/>
      <family val="2"/>
    </font>
    <font>
      <b/>
      <i/>
      <sz val="10"/>
      <name val="Tahoma"/>
      <family val="2"/>
    </font>
    <font>
      <sz val="10"/>
      <color rgb="FFFF0000"/>
      <name val="Tahoma"/>
      <family val="2"/>
    </font>
    <font>
      <sz val="11"/>
      <color theme="1"/>
      <name val="Calibri"/>
      <family val="2"/>
    </font>
    <font>
      <sz val="11"/>
      <color theme="1"/>
      <name val="Aptos"/>
      <family val="2"/>
    </font>
    <font>
      <b/>
      <sz val="11"/>
      <color theme="1"/>
      <name val="Aptos"/>
      <family val="2"/>
    </font>
    <font>
      <b/>
      <sz val="12"/>
      <color theme="1"/>
      <name val="Aptos"/>
      <family val="2"/>
    </font>
    <font>
      <sz val="12"/>
      <color theme="1"/>
      <name val="Aptos"/>
      <family val="2"/>
    </font>
    <font>
      <u/>
      <sz val="12"/>
      <color theme="1"/>
      <name val="Aptos"/>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BDD7EE"/>
        <bgColor rgb="FF000000"/>
      </patternFill>
    </fill>
    <fill>
      <patternFill patternType="solid">
        <fgColor rgb="FFD9D9D9"/>
        <bgColor rgb="FF000000"/>
      </patternFill>
    </fill>
    <fill>
      <patternFill patternType="solid">
        <fgColor rgb="FFF2F2F2"/>
        <bgColor rgb="FF000000"/>
      </patternFill>
    </fill>
  </fills>
  <borders count="1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52">
    <xf numFmtId="0" fontId="0" fillId="0" borderId="0" xfId="0"/>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2" borderId="0" xfId="0" applyFont="1" applyFill="1" applyAlignment="1">
      <alignment vertical="center" wrapText="1"/>
    </xf>
    <xf numFmtId="0" fontId="2" fillId="3" borderId="1" xfId="0" applyFont="1" applyFill="1" applyBorder="1" applyAlignment="1">
      <alignment vertical="center" wrapText="1"/>
    </xf>
    <xf numFmtId="3" fontId="2" fillId="3" borderId="0" xfId="0" applyNumberFormat="1" applyFont="1" applyFill="1" applyAlignment="1">
      <alignment horizontal="center" vertical="center" wrapText="1"/>
    </xf>
    <xf numFmtId="0" fontId="3" fillId="2" borderId="0" xfId="0" applyFont="1" applyFill="1" applyAlignment="1">
      <alignment wrapText="1"/>
    </xf>
    <xf numFmtId="0" fontId="3" fillId="0" borderId="2" xfId="0" applyFont="1" applyBorder="1" applyAlignment="1">
      <alignment vertical="center" wrapText="1"/>
    </xf>
    <xf numFmtId="3" fontId="3" fillId="0" borderId="3" xfId="0" applyNumberFormat="1" applyFont="1" applyBorder="1" applyAlignment="1">
      <alignment horizontal="right" wrapText="1"/>
    </xf>
    <xf numFmtId="3" fontId="3" fillId="2" borderId="3" xfId="0" applyNumberFormat="1" applyFont="1" applyFill="1" applyBorder="1" applyAlignment="1">
      <alignment horizontal="right" wrapText="1"/>
    </xf>
    <xf numFmtId="0" fontId="3" fillId="2" borderId="3" xfId="0" applyFont="1" applyFill="1" applyBorder="1" applyAlignment="1">
      <alignment vertical="center" wrapText="1"/>
    </xf>
    <xf numFmtId="0" fontId="2" fillId="2" borderId="0" xfId="0" applyFont="1" applyFill="1" applyAlignment="1">
      <alignment wrapText="1"/>
    </xf>
    <xf numFmtId="3" fontId="2" fillId="2" borderId="0" xfId="0" applyNumberFormat="1" applyFont="1" applyFill="1" applyAlignment="1">
      <alignment horizontal="right" wrapText="1"/>
    </xf>
    <xf numFmtId="3" fontId="4" fillId="2" borderId="0" xfId="0" applyNumberFormat="1" applyFont="1" applyFill="1" applyAlignment="1">
      <alignment wrapText="1"/>
    </xf>
    <xf numFmtId="0" fontId="2" fillId="2" borderId="0" xfId="0" applyFont="1" applyFill="1" applyAlignment="1">
      <alignment vertical="center" wrapText="1"/>
    </xf>
    <xf numFmtId="0" fontId="2" fillId="2" borderId="4" xfId="0" applyFont="1" applyFill="1" applyBorder="1" applyAlignment="1">
      <alignment vertical="center" wrapText="1"/>
    </xf>
    <xf numFmtId="3" fontId="3" fillId="2" borderId="4" xfId="0" applyNumberFormat="1" applyFont="1" applyFill="1" applyBorder="1" applyAlignment="1">
      <alignment horizontal="right" wrapText="1"/>
    </xf>
    <xf numFmtId="3" fontId="3" fillId="2" borderId="0" xfId="0" applyNumberFormat="1" applyFont="1" applyFill="1" applyAlignment="1">
      <alignment horizontal="right" wrapText="1"/>
    </xf>
    <xf numFmtId="3" fontId="3" fillId="3" borderId="1" xfId="0" applyNumberFormat="1" applyFont="1" applyFill="1" applyBorder="1" applyAlignment="1">
      <alignment wrapText="1"/>
    </xf>
    <xf numFmtId="0" fontId="3" fillId="2" borderId="5" xfId="0" applyFont="1" applyFill="1" applyBorder="1" applyAlignment="1">
      <alignment vertical="center" wrapText="1"/>
    </xf>
    <xf numFmtId="3" fontId="3" fillId="2" borderId="6" xfId="0" applyNumberFormat="1" applyFont="1" applyFill="1" applyBorder="1" applyAlignment="1">
      <alignment horizontal="right" wrapText="1"/>
    </xf>
    <xf numFmtId="3" fontId="3" fillId="2" borderId="0" xfId="0" applyNumberFormat="1" applyFont="1" applyFill="1" applyAlignment="1">
      <alignment wrapText="1"/>
    </xf>
    <xf numFmtId="0" fontId="2" fillId="3" borderId="0" xfId="0" applyFont="1" applyFill="1" applyAlignment="1">
      <alignment vertical="center" wrapText="1"/>
    </xf>
    <xf numFmtId="3" fontId="2" fillId="3" borderId="0" xfId="0" applyNumberFormat="1" applyFont="1" applyFill="1" applyAlignment="1">
      <alignment wrapText="1"/>
    </xf>
    <xf numFmtId="0" fontId="2" fillId="2" borderId="1" xfId="0" applyFont="1" applyFill="1" applyBorder="1" applyAlignment="1">
      <alignment vertical="center" wrapText="1"/>
    </xf>
    <xf numFmtId="3" fontId="3" fillId="2" borderId="1" xfId="0" applyNumberFormat="1" applyFont="1" applyFill="1" applyBorder="1" applyAlignment="1">
      <alignment horizontal="right" wrapText="1"/>
    </xf>
    <xf numFmtId="0" fontId="3" fillId="0" borderId="3" xfId="0" applyFont="1" applyBorder="1" applyAlignment="1">
      <alignment vertical="center" wrapText="1"/>
    </xf>
    <xf numFmtId="0" fontId="5" fillId="0" borderId="3" xfId="0" applyFont="1" applyBorder="1" applyAlignment="1">
      <alignment vertical="center" wrapText="1"/>
    </xf>
    <xf numFmtId="0" fontId="3" fillId="0" borderId="7" xfId="0" applyFont="1" applyBorder="1" applyAlignment="1">
      <alignment horizontal="left" wrapText="1"/>
    </xf>
    <xf numFmtId="0" fontId="5" fillId="0" borderId="2" xfId="0" applyFont="1" applyBorder="1" applyAlignment="1">
      <alignment vertical="center" wrapText="1"/>
    </xf>
    <xf numFmtId="3" fontId="3" fillId="2" borderId="2" xfId="0" applyNumberFormat="1" applyFont="1" applyFill="1" applyBorder="1" applyAlignment="1">
      <alignment horizontal="right" wrapText="1"/>
    </xf>
    <xf numFmtId="0" fontId="2" fillId="2" borderId="8" xfId="0" applyFont="1" applyFill="1" applyBorder="1" applyAlignment="1">
      <alignment vertical="center" wrapText="1"/>
    </xf>
    <xf numFmtId="3" fontId="2" fillId="0" borderId="8" xfId="0" applyNumberFormat="1" applyFont="1" applyBorder="1" applyAlignment="1">
      <alignment horizontal="right" wrapText="1"/>
    </xf>
    <xf numFmtId="3" fontId="3" fillId="2" borderId="1" xfId="0" applyNumberFormat="1" applyFont="1" applyFill="1" applyBorder="1" applyAlignment="1">
      <alignment wrapText="1"/>
    </xf>
    <xf numFmtId="0" fontId="2" fillId="2" borderId="3" xfId="0" applyFont="1" applyFill="1" applyBorder="1" applyAlignment="1">
      <alignment vertical="center" wrapText="1"/>
    </xf>
    <xf numFmtId="0" fontId="3" fillId="0" borderId="3" xfId="0" applyFont="1" applyBorder="1" applyAlignment="1">
      <alignment horizontal="left" wrapText="1"/>
    </xf>
    <xf numFmtId="3" fontId="3" fillId="0" borderId="7" xfId="0" applyNumberFormat="1" applyFont="1" applyBorder="1" applyAlignment="1">
      <alignment wrapText="1"/>
    </xf>
    <xf numFmtId="0" fontId="3" fillId="0" borderId="9" xfId="0" applyFont="1" applyBorder="1" applyAlignment="1">
      <alignment vertical="center" wrapText="1"/>
    </xf>
    <xf numFmtId="3" fontId="2" fillId="0" borderId="0" xfId="0" applyNumberFormat="1" applyFont="1" applyAlignment="1">
      <alignment horizontal="right" wrapText="1"/>
    </xf>
    <xf numFmtId="3" fontId="3" fillId="3" borderId="0" xfId="0" applyNumberFormat="1" applyFont="1" applyFill="1" applyAlignment="1">
      <alignment wrapText="1"/>
    </xf>
    <xf numFmtId="0" fontId="3" fillId="2" borderId="6" xfId="0" applyFont="1" applyFill="1" applyBorder="1" applyAlignment="1">
      <alignment vertical="center" wrapText="1"/>
    </xf>
    <xf numFmtId="0" fontId="3" fillId="2" borderId="3" xfId="0" applyFont="1" applyFill="1" applyBorder="1" applyAlignment="1">
      <alignment wrapText="1"/>
    </xf>
    <xf numFmtId="0" fontId="3" fillId="0" borderId="6" xfId="0" applyFont="1" applyBorder="1" applyAlignment="1">
      <alignment wrapText="1"/>
    </xf>
    <xf numFmtId="3" fontId="3" fillId="0" borderId="3" xfId="0" applyNumberFormat="1" applyFont="1" applyBorder="1" applyAlignment="1">
      <alignment horizontal="left" wrapText="1"/>
    </xf>
    <xf numFmtId="3" fontId="3" fillId="2" borderId="0" xfId="0" applyNumberFormat="1" applyFont="1" applyFill="1" applyAlignment="1">
      <alignment horizontal="right" vertical="center" wrapText="1"/>
    </xf>
    <xf numFmtId="0" fontId="4" fillId="2" borderId="0" xfId="0" applyFont="1" applyFill="1" applyAlignment="1">
      <alignment wrapText="1"/>
    </xf>
    <xf numFmtId="0" fontId="2" fillId="3" borderId="10" xfId="0" applyFont="1" applyFill="1" applyBorder="1" applyAlignment="1">
      <alignment vertical="center" wrapText="1"/>
    </xf>
    <xf numFmtId="3" fontId="2" fillId="3" borderId="0" xfId="1" applyNumberFormat="1" applyFont="1" applyFill="1" applyBorder="1" applyAlignment="1">
      <alignment horizontal="right" wrapText="1"/>
    </xf>
    <xf numFmtId="0" fontId="4" fillId="3" borderId="10" xfId="0" applyFont="1" applyFill="1" applyBorder="1" applyAlignment="1">
      <alignment horizontal="left" vertical="center" wrapText="1"/>
    </xf>
    <xf numFmtId="3" fontId="4" fillId="3" borderId="0" xfId="1" applyNumberFormat="1" applyFont="1" applyFill="1" applyBorder="1" applyAlignment="1">
      <alignment horizontal="right" wrapText="1"/>
    </xf>
    <xf numFmtId="0" fontId="5" fillId="2" borderId="0" xfId="0" applyFont="1" applyFill="1" applyAlignment="1">
      <alignment wrapText="1"/>
    </xf>
    <xf numFmtId="0" fontId="3" fillId="2" borderId="0" xfId="0" applyFont="1" applyFill="1" applyAlignment="1">
      <alignment horizontal="right" vertical="center" wrapText="1"/>
    </xf>
    <xf numFmtId="3" fontId="2" fillId="2" borderId="0" xfId="0" applyNumberFormat="1" applyFont="1" applyFill="1" applyAlignment="1">
      <alignment horizontal="right" vertical="center" wrapText="1"/>
    </xf>
    <xf numFmtId="3" fontId="2" fillId="4" borderId="0" xfId="0" applyNumberFormat="1" applyFont="1" applyFill="1" applyAlignment="1">
      <alignment horizontal="center" vertical="center" wrapText="1"/>
    </xf>
    <xf numFmtId="3" fontId="2" fillId="5" borderId="0" xfId="0" applyNumberFormat="1" applyFont="1" applyFill="1" applyAlignment="1">
      <alignment horizontal="center" vertical="center" wrapText="1"/>
    </xf>
    <xf numFmtId="0" fontId="2" fillId="4" borderId="0" xfId="0" applyFont="1" applyFill="1" applyAlignment="1">
      <alignment horizontal="center" vertical="center" wrapText="1"/>
    </xf>
    <xf numFmtId="0" fontId="2" fillId="3" borderId="0" xfId="0" applyFont="1" applyFill="1" applyAlignment="1">
      <alignment horizontal="center" vertical="center" wrapText="1"/>
    </xf>
    <xf numFmtId="3" fontId="3" fillId="4" borderId="3" xfId="0" applyNumberFormat="1" applyFont="1" applyFill="1" applyBorder="1" applyAlignment="1">
      <alignment horizontal="right" wrapText="1"/>
    </xf>
    <xf numFmtId="3" fontId="3" fillId="5" borderId="3" xfId="0" applyNumberFormat="1" applyFont="1" applyFill="1" applyBorder="1" applyAlignment="1">
      <alignment horizontal="right" wrapText="1"/>
    </xf>
    <xf numFmtId="3" fontId="3" fillId="4" borderId="3" xfId="1" applyNumberFormat="1" applyFont="1" applyFill="1" applyBorder="1" applyAlignment="1">
      <alignment horizontal="right" wrapText="1"/>
    </xf>
    <xf numFmtId="3" fontId="3" fillId="5" borderId="3" xfId="0" applyNumberFormat="1" applyFont="1" applyFill="1" applyBorder="1" applyAlignment="1">
      <alignment wrapText="1"/>
    </xf>
    <xf numFmtId="0" fontId="3" fillId="4" borderId="3" xfId="0" applyFont="1" applyFill="1" applyBorder="1" applyAlignment="1">
      <alignment wrapText="1"/>
    </xf>
    <xf numFmtId="3" fontId="2" fillId="4" borderId="0" xfId="0" applyNumberFormat="1" applyFont="1" applyFill="1" applyAlignment="1">
      <alignment horizontal="right" wrapText="1"/>
    </xf>
    <xf numFmtId="3" fontId="2" fillId="5" borderId="0" xfId="0" applyNumberFormat="1" applyFont="1" applyFill="1" applyAlignment="1">
      <alignment horizontal="right" wrapText="1"/>
    </xf>
    <xf numFmtId="3" fontId="6" fillId="2" borderId="3" xfId="0" applyNumberFormat="1" applyFont="1" applyFill="1" applyBorder="1" applyAlignment="1">
      <alignment horizontal="right" wrapText="1"/>
    </xf>
    <xf numFmtId="3" fontId="3" fillId="0" borderId="0" xfId="0" applyNumberFormat="1" applyFont="1" applyAlignment="1">
      <alignment horizontal="right" wrapText="1"/>
    </xf>
    <xf numFmtId="0" fontId="3" fillId="3" borderId="1" xfId="0" applyFont="1" applyFill="1" applyBorder="1" applyAlignment="1">
      <alignment wrapText="1"/>
    </xf>
    <xf numFmtId="3" fontId="3" fillId="3" borderId="1" xfId="0" applyNumberFormat="1" applyFont="1" applyFill="1" applyBorder="1" applyAlignment="1">
      <alignment horizontal="right" wrapText="1"/>
    </xf>
    <xf numFmtId="0" fontId="2" fillId="2" borderId="5" xfId="0" applyFont="1" applyFill="1" applyBorder="1" applyAlignment="1">
      <alignment vertical="center" wrapText="1"/>
    </xf>
    <xf numFmtId="3" fontId="3" fillId="4" borderId="6" xfId="0" applyNumberFormat="1" applyFont="1" applyFill="1" applyBorder="1" applyAlignment="1">
      <alignment horizontal="right" wrapText="1"/>
    </xf>
    <xf numFmtId="3" fontId="3" fillId="5" borderId="6" xfId="0" applyNumberFormat="1" applyFont="1" applyFill="1" applyBorder="1" applyAlignment="1">
      <alignment horizontal="right" wrapText="1"/>
    </xf>
    <xf numFmtId="0" fontId="3" fillId="0" borderId="0" xfId="0" applyFont="1" applyAlignment="1">
      <alignment wrapText="1"/>
    </xf>
    <xf numFmtId="0" fontId="3" fillId="3" borderId="0" xfId="0" applyFont="1" applyFill="1" applyAlignment="1">
      <alignment wrapText="1"/>
    </xf>
    <xf numFmtId="0" fontId="2" fillId="3" borderId="0" xfId="0" applyFont="1" applyFill="1" applyAlignment="1">
      <alignment wrapText="1"/>
    </xf>
    <xf numFmtId="3" fontId="3" fillId="0" borderId="1" xfId="0" applyNumberFormat="1" applyFont="1" applyBorder="1" applyAlignment="1">
      <alignment horizontal="right" wrapText="1"/>
    </xf>
    <xf numFmtId="0" fontId="2" fillId="0" borderId="3" xfId="0" applyFont="1" applyBorder="1" applyAlignment="1">
      <alignment vertical="center" wrapText="1"/>
    </xf>
    <xf numFmtId="0" fontId="5" fillId="0" borderId="7" xfId="0" applyFont="1" applyBorder="1" applyAlignment="1">
      <alignment horizontal="left" wrapText="1"/>
    </xf>
    <xf numFmtId="0" fontId="3" fillId="0" borderId="10" xfId="0" applyFont="1" applyBorder="1" applyAlignment="1">
      <alignment vertical="center" wrapText="1"/>
    </xf>
    <xf numFmtId="0" fontId="3" fillId="6" borderId="3" xfId="0" applyFont="1" applyFill="1" applyBorder="1" applyAlignment="1">
      <alignment horizontal="left" wrapText="1"/>
    </xf>
    <xf numFmtId="3" fontId="3" fillId="2" borderId="3" xfId="0" applyNumberFormat="1" applyFont="1" applyFill="1" applyBorder="1" applyAlignment="1">
      <alignment wrapText="1"/>
    </xf>
    <xf numFmtId="0" fontId="2" fillId="6" borderId="3" xfId="0" applyFont="1" applyFill="1" applyBorder="1" applyAlignment="1">
      <alignment horizontal="left" wrapText="1"/>
    </xf>
    <xf numFmtId="0" fontId="2" fillId="0" borderId="2" xfId="0" applyFont="1" applyBorder="1" applyAlignment="1">
      <alignment vertical="center" wrapText="1"/>
    </xf>
    <xf numFmtId="3" fontId="3" fillId="5" borderId="2" xfId="0" applyNumberFormat="1" applyFont="1" applyFill="1" applyBorder="1" applyAlignment="1">
      <alignment horizontal="right" wrapText="1"/>
    </xf>
    <xf numFmtId="3" fontId="2" fillId="4" borderId="8" xfId="0" applyNumberFormat="1" applyFont="1" applyFill="1" applyBorder="1" applyAlignment="1">
      <alignment horizontal="right" wrapText="1"/>
    </xf>
    <xf numFmtId="3" fontId="2" fillId="5" borderId="8" xfId="0" applyNumberFormat="1" applyFont="1" applyFill="1" applyBorder="1" applyAlignment="1">
      <alignment horizontal="right" wrapText="1"/>
    </xf>
    <xf numFmtId="3" fontId="5" fillId="0" borderId="7" xfId="0" applyNumberFormat="1" applyFont="1" applyBorder="1" applyAlignment="1">
      <alignment wrapText="1"/>
    </xf>
    <xf numFmtId="3" fontId="3" fillId="4" borderId="4" xfId="0" applyNumberFormat="1" applyFont="1" applyFill="1" applyBorder="1" applyAlignment="1">
      <alignment horizontal="right" wrapText="1"/>
    </xf>
    <xf numFmtId="3" fontId="3" fillId="5" borderId="4" xfId="0" applyNumberFormat="1" applyFont="1" applyFill="1" applyBorder="1" applyAlignment="1">
      <alignment horizontal="right" wrapText="1"/>
    </xf>
    <xf numFmtId="3" fontId="3" fillId="3" borderId="0" xfId="0" applyNumberFormat="1" applyFont="1" applyFill="1" applyAlignment="1">
      <alignment horizontal="right" wrapText="1"/>
    </xf>
    <xf numFmtId="0" fontId="5" fillId="2" borderId="3" xfId="0" applyFont="1" applyFill="1" applyBorder="1" applyAlignment="1">
      <alignment vertical="center" wrapText="1"/>
    </xf>
    <xf numFmtId="3" fontId="3" fillId="2" borderId="12" xfId="0" applyNumberFormat="1" applyFont="1" applyFill="1" applyBorder="1" applyAlignment="1">
      <alignment horizontal="right" wrapText="1"/>
    </xf>
    <xf numFmtId="0" fontId="3" fillId="0" borderId="3" xfId="0" applyFont="1" applyBorder="1" applyAlignment="1">
      <alignment wrapText="1"/>
    </xf>
    <xf numFmtId="0" fontId="3" fillId="5" borderId="3" xfId="0" applyFont="1" applyFill="1" applyBorder="1" applyAlignment="1">
      <alignment wrapText="1"/>
    </xf>
    <xf numFmtId="3" fontId="2" fillId="5" borderId="0" xfId="1" applyNumberFormat="1" applyFont="1" applyFill="1" applyBorder="1" applyAlignment="1">
      <alignment horizontal="right" wrapText="1"/>
    </xf>
    <xf numFmtId="3" fontId="4" fillId="5" borderId="0" xfId="1" applyNumberFormat="1" applyFont="1" applyFill="1" applyBorder="1" applyAlignment="1">
      <alignment horizontal="right" wrapText="1"/>
    </xf>
    <xf numFmtId="3" fontId="3" fillId="0" borderId="0" xfId="0" applyNumberFormat="1" applyFont="1" applyAlignment="1">
      <alignment wrapText="1"/>
    </xf>
    <xf numFmtId="0" fontId="2" fillId="7" borderId="0" xfId="0" applyFont="1" applyFill="1" applyAlignment="1">
      <alignment horizontal="center" vertical="center" wrapText="1"/>
    </xf>
    <xf numFmtId="0" fontId="3" fillId="0" borderId="7" xfId="0" applyFont="1" applyBorder="1" applyAlignment="1">
      <alignment horizontal="left"/>
    </xf>
    <xf numFmtId="3" fontId="3" fillId="0" borderId="11" xfId="0" applyNumberFormat="1" applyFont="1" applyBorder="1" applyAlignment="1">
      <alignment horizontal="right"/>
    </xf>
    <xf numFmtId="3" fontId="3" fillId="0" borderId="9" xfId="0" applyNumberFormat="1" applyFont="1" applyBorder="1" applyAlignment="1">
      <alignment horizontal="right"/>
    </xf>
    <xf numFmtId="3" fontId="3" fillId="0" borderId="2" xfId="0" applyNumberFormat="1" applyFont="1" applyBorder="1" applyAlignment="1">
      <alignment horizontal="right"/>
    </xf>
    <xf numFmtId="3" fontId="3" fillId="0" borderId="3" xfId="0" applyNumberFormat="1" applyFont="1" applyBorder="1" applyAlignment="1">
      <alignment horizontal="right"/>
    </xf>
    <xf numFmtId="3" fontId="3" fillId="2" borderId="11" xfId="0" applyNumberFormat="1" applyFont="1" applyFill="1" applyBorder="1" applyAlignment="1">
      <alignment horizontal="right" wrapText="1"/>
    </xf>
    <xf numFmtId="3" fontId="3" fillId="2" borderId="6" xfId="0" applyNumberFormat="1" applyFont="1" applyFill="1" applyBorder="1" applyAlignment="1">
      <alignment vertical="center" wrapText="1"/>
    </xf>
    <xf numFmtId="0" fontId="3" fillId="2" borderId="13" xfId="0" applyFont="1" applyFill="1" applyBorder="1" applyAlignment="1">
      <alignment vertical="center" wrapText="1"/>
    </xf>
    <xf numFmtId="3" fontId="3" fillId="2" borderId="14" xfId="0" applyNumberFormat="1" applyFont="1" applyFill="1" applyBorder="1" applyAlignment="1">
      <alignment horizontal="right" wrapText="1"/>
    </xf>
    <xf numFmtId="3" fontId="3" fillId="2" borderId="13" xfId="0" applyNumberFormat="1" applyFont="1" applyFill="1" applyBorder="1" applyAlignment="1">
      <alignment horizontal="right" wrapText="1"/>
    </xf>
    <xf numFmtId="0" fontId="3" fillId="2" borderId="9" xfId="0" applyFont="1" applyFill="1" applyBorder="1" applyAlignment="1">
      <alignment vertical="center" wrapText="1"/>
    </xf>
    <xf numFmtId="9" fontId="2" fillId="2" borderId="0" xfId="0" applyNumberFormat="1" applyFont="1" applyFill="1" applyAlignment="1">
      <alignment horizontal="right" vertical="center" wrapText="1"/>
    </xf>
    <xf numFmtId="9" fontId="3" fillId="2" borderId="0" xfId="0" applyNumberFormat="1" applyFont="1" applyFill="1" applyAlignment="1">
      <alignment wrapText="1"/>
    </xf>
    <xf numFmtId="3" fontId="3" fillId="8" borderId="3" xfId="0" applyNumberFormat="1" applyFont="1" applyFill="1" applyBorder="1" applyAlignment="1">
      <alignment horizontal="right" wrapText="1"/>
    </xf>
    <xf numFmtId="0" fontId="3" fillId="8" borderId="2" xfId="0" applyFont="1" applyFill="1" applyBorder="1" applyAlignment="1">
      <alignment vertical="center" wrapText="1"/>
    </xf>
    <xf numFmtId="0" fontId="3" fillId="8" borderId="9" xfId="0" applyFont="1" applyFill="1" applyBorder="1" applyAlignment="1">
      <alignment vertical="center" wrapText="1"/>
    </xf>
    <xf numFmtId="0" fontId="3" fillId="9" borderId="2" xfId="0" applyFont="1" applyFill="1" applyBorder="1" applyAlignment="1">
      <alignment vertical="center" wrapText="1"/>
    </xf>
    <xf numFmtId="3" fontId="3" fillId="9" borderId="3" xfId="0" applyNumberFormat="1" applyFont="1" applyFill="1" applyBorder="1" applyAlignment="1">
      <alignment horizontal="right" wrapText="1"/>
    </xf>
    <xf numFmtId="0" fontId="3" fillId="9" borderId="3" xfId="0" applyFont="1" applyFill="1" applyBorder="1" applyAlignment="1">
      <alignment vertical="center" wrapText="1"/>
    </xf>
    <xf numFmtId="3" fontId="3" fillId="9" borderId="11" xfId="0" applyNumberFormat="1" applyFont="1" applyFill="1" applyBorder="1" applyAlignment="1">
      <alignment horizontal="right"/>
    </xf>
    <xf numFmtId="0" fontId="3" fillId="9" borderId="5" xfId="0" applyFont="1" applyFill="1" applyBorder="1" applyAlignment="1">
      <alignment vertical="center" wrapText="1"/>
    </xf>
    <xf numFmtId="3" fontId="3" fillId="9" borderId="6" xfId="0" applyNumberFormat="1" applyFont="1" applyFill="1" applyBorder="1" applyAlignment="1">
      <alignment horizontal="right" wrapText="1"/>
    </xf>
    <xf numFmtId="0" fontId="3" fillId="9" borderId="7" xfId="0" applyFont="1" applyFill="1" applyBorder="1" applyAlignment="1">
      <alignment horizontal="left"/>
    </xf>
    <xf numFmtId="0" fontId="2" fillId="9" borderId="3" xfId="0" applyFont="1" applyFill="1" applyBorder="1" applyAlignment="1">
      <alignment vertical="center" wrapText="1"/>
    </xf>
    <xf numFmtId="3" fontId="3" fillId="9" borderId="11" xfId="0" applyNumberFormat="1" applyFont="1" applyFill="1" applyBorder="1" applyAlignment="1">
      <alignment horizontal="right" wrapText="1"/>
    </xf>
    <xf numFmtId="3" fontId="3" fillId="9" borderId="3" xfId="0" applyNumberFormat="1" applyFont="1" applyFill="1" applyBorder="1" applyAlignment="1">
      <alignment horizontal="right"/>
    </xf>
    <xf numFmtId="0" fontId="3" fillId="9" borderId="3" xfId="0" applyFont="1" applyFill="1" applyBorder="1" applyAlignment="1">
      <alignment horizontal="left" wrapText="1"/>
    </xf>
    <xf numFmtId="0" fontId="3" fillId="9" borderId="7" xfId="0" applyFont="1" applyFill="1" applyBorder="1" applyAlignment="1">
      <alignment horizontal="left" wrapText="1"/>
    </xf>
    <xf numFmtId="3" fontId="3" fillId="9" borderId="7" xfId="0" applyNumberFormat="1" applyFont="1" applyFill="1" applyBorder="1" applyAlignment="1">
      <alignment wrapText="1"/>
    </xf>
    <xf numFmtId="0" fontId="3" fillId="9" borderId="6" xfId="0" applyFont="1" applyFill="1" applyBorder="1" applyAlignment="1">
      <alignment vertical="center" wrapText="1"/>
    </xf>
    <xf numFmtId="3" fontId="3" fillId="9" borderId="6" xfId="0" applyNumberFormat="1" applyFont="1" applyFill="1" applyBorder="1" applyAlignment="1">
      <alignment vertical="center" wrapText="1"/>
    </xf>
    <xf numFmtId="0" fontId="3" fillId="9" borderId="3" xfId="0" applyFont="1" applyFill="1" applyBorder="1" applyAlignment="1">
      <alignment wrapText="1"/>
    </xf>
    <xf numFmtId="3" fontId="3" fillId="9" borderId="9" xfId="0" applyNumberFormat="1" applyFont="1" applyFill="1" applyBorder="1" applyAlignment="1">
      <alignment horizontal="right"/>
    </xf>
    <xf numFmtId="3" fontId="3" fillId="9" borderId="2" xfId="0" applyNumberFormat="1" applyFont="1" applyFill="1" applyBorder="1" applyAlignment="1">
      <alignment horizontal="right"/>
    </xf>
    <xf numFmtId="3" fontId="3" fillId="9" borderId="2" xfId="0" applyNumberFormat="1" applyFont="1" applyFill="1" applyBorder="1" applyAlignment="1">
      <alignment horizontal="right" wrapText="1"/>
    </xf>
    <xf numFmtId="0" fontId="8" fillId="0" borderId="0" xfId="0" applyFont="1" applyAlignment="1">
      <alignment vertical="center"/>
    </xf>
    <xf numFmtId="3" fontId="2" fillId="0" borderId="0" xfId="0" applyNumberFormat="1" applyFont="1" applyAlignment="1">
      <alignment wrapText="1"/>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7" fillId="0" borderId="0" xfId="0" applyFont="1" applyAlignment="1">
      <alignment vertical="center" wrapText="1"/>
    </xf>
    <xf numFmtId="0" fontId="2" fillId="10" borderId="0" xfId="0" applyFont="1" applyFill="1" applyAlignment="1">
      <alignment wrapText="1"/>
    </xf>
    <xf numFmtId="0" fontId="2" fillId="11" borderId="0" xfId="0" applyFont="1" applyFill="1" applyAlignment="1">
      <alignment wrapText="1"/>
    </xf>
    <xf numFmtId="0" fontId="2" fillId="6" borderId="0" xfId="0" applyFont="1" applyFill="1" applyAlignment="1">
      <alignment wrapText="1"/>
    </xf>
    <xf numFmtId="0" fontId="3" fillId="6" borderId="3" xfId="0" applyFont="1" applyFill="1" applyBorder="1" applyAlignment="1">
      <alignment wrapText="1"/>
    </xf>
    <xf numFmtId="0" fontId="3" fillId="6" borderId="4" xfId="0" applyFont="1" applyFill="1" applyBorder="1" applyAlignment="1">
      <alignment wrapText="1"/>
    </xf>
    <xf numFmtId="0" fontId="3" fillId="6" borderId="0" xfId="0" applyFont="1" applyFill="1" applyAlignment="1">
      <alignment wrapText="1"/>
    </xf>
    <xf numFmtId="0" fontId="3" fillId="11" borderId="1" xfId="0" applyFont="1" applyFill="1" applyBorder="1" applyAlignment="1">
      <alignment wrapText="1"/>
    </xf>
    <xf numFmtId="0" fontId="3" fillId="6" borderId="6" xfId="0" applyFont="1" applyFill="1" applyBorder="1" applyAlignment="1">
      <alignment wrapText="1"/>
    </xf>
    <xf numFmtId="0" fontId="3" fillId="6" borderId="1" xfId="0" applyFont="1" applyFill="1" applyBorder="1" applyAlignment="1">
      <alignment wrapText="1"/>
    </xf>
    <xf numFmtId="0" fontId="2" fillId="12" borderId="8" xfId="0" applyFont="1" applyFill="1" applyBorder="1" applyAlignment="1">
      <alignment wrapText="1"/>
    </xf>
    <xf numFmtId="0" fontId="2" fillId="0" borderId="8" xfId="0" applyFont="1" applyBorder="1" applyAlignment="1">
      <alignment wrapText="1"/>
    </xf>
    <xf numFmtId="0" fontId="2" fillId="12" borderId="0" xfId="0" applyFont="1" applyFill="1" applyAlignment="1">
      <alignment wrapText="1"/>
    </xf>
    <xf numFmtId="0" fontId="3" fillId="11" borderId="0" xfId="0" applyFont="1" applyFill="1" applyAlignment="1">
      <alignment wrapText="1"/>
    </xf>
    <xf numFmtId="0" fontId="4" fillId="11" borderId="0" xfId="0" applyFont="1" applyFill="1" applyAlignment="1">
      <alignment wrapText="1"/>
    </xf>
  </cellXfs>
  <cellStyles count="2">
    <cellStyle name="Normal" xfId="0" builtinId="0"/>
    <cellStyle name="Tusent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SF/Ekonomi/Ekonomistyrningsprocessen/Budget/2027/RS%20au%20v&#229;r%20(budgetberedning)/N&#228;mndernas%20m&#229;l%20och%20budgetskrivelser%202027-2029/TN/Investerings&#228;skanden%202027-2031%20TN.xlsx" TargetMode="External"/><Relationship Id="rId2" Type="http://schemas.openxmlformats.org/officeDocument/2006/relationships/externalLinkPath" Target="file:///G:\RSF\Ekonomi\Ekonomistyrningsprocessen\Budget\2027\RS%20au%20v&#229;r%20(budgetberedning)\N&#228;mndernas%20m&#229;l%20och%20budgetskrivelser%202027-2029\TN\Investerings&#228;skanden%202027-2031%20TN.xlsx" TargetMode="External"/><Relationship Id="rId1" Type="http://schemas.openxmlformats.org/officeDocument/2006/relationships/externalLinkPath" Target="/RSF/Ekonomi/Ekonomistyrningsprocessen/Budget/2027/RS%20au%20v&#229;r%20(budgetberedning)/N&#228;mndernas%20m&#229;l%20och%20budgetskrivelser%202027-2029/TN/Investerings&#228;skanden%202027-2031%20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tt, kollektivtr. mm."/>
      <sheetName val="Park o Trafik"/>
      <sheetName val="Fastighet"/>
      <sheetName val="Hamn"/>
      <sheetName val="VA"/>
      <sheetName val="Avfall"/>
      <sheetName val="Linjehamn"/>
      <sheetName val="Investeringsgrupper"/>
    </sheetNames>
    <sheetDataSet>
      <sheetData sheetId="0"/>
      <sheetData sheetId="1"/>
      <sheetData sheetId="2"/>
      <sheetData sheetId="3"/>
      <sheetData sheetId="4">
        <row r="8">
          <cell r="F8">
            <v>30000</v>
          </cell>
          <cell r="G8">
            <v>40000</v>
          </cell>
          <cell r="H8">
            <v>40000</v>
          </cell>
          <cell r="I8">
            <v>50000</v>
          </cell>
          <cell r="J8">
            <v>50000</v>
          </cell>
        </row>
        <row r="9">
          <cell r="F9">
            <v>20000</v>
          </cell>
          <cell r="G9">
            <v>20000</v>
          </cell>
          <cell r="H9">
            <v>20000</v>
          </cell>
          <cell r="I9">
            <v>20000</v>
          </cell>
          <cell r="J9">
            <v>20000</v>
          </cell>
        </row>
        <row r="10">
          <cell r="F10">
            <v>20000</v>
          </cell>
          <cell r="G10">
            <v>16000</v>
          </cell>
          <cell r="H10">
            <v>15000</v>
          </cell>
          <cell r="I10">
            <v>20000</v>
          </cell>
          <cell r="J10">
            <v>20000</v>
          </cell>
        </row>
        <row r="11">
          <cell r="F11">
            <v>3000</v>
          </cell>
          <cell r="G11">
            <v>3000</v>
          </cell>
          <cell r="H11">
            <v>3500</v>
          </cell>
          <cell r="I11">
            <v>3500</v>
          </cell>
          <cell r="J11">
            <v>10000</v>
          </cell>
        </row>
        <row r="12">
          <cell r="F12">
            <v>3000</v>
          </cell>
          <cell r="G12">
            <v>3000</v>
          </cell>
          <cell r="H12">
            <v>3500</v>
          </cell>
          <cell r="I12">
            <v>3500</v>
          </cell>
          <cell r="J12">
            <v>10000</v>
          </cell>
        </row>
        <row r="13">
          <cell r="F13">
            <v>4000</v>
          </cell>
          <cell r="G13">
            <v>4000</v>
          </cell>
          <cell r="H13">
            <v>5000</v>
          </cell>
          <cell r="I13">
            <v>5000</v>
          </cell>
          <cell r="J13">
            <v>5000</v>
          </cell>
        </row>
        <row r="14">
          <cell r="F14">
            <v>10000</v>
          </cell>
          <cell r="G14">
            <v>25000</v>
          </cell>
          <cell r="H14">
            <v>0</v>
          </cell>
          <cell r="I14">
            <v>0</v>
          </cell>
          <cell r="J14">
            <v>0</v>
          </cell>
        </row>
        <row r="15">
          <cell r="F15">
            <v>15000</v>
          </cell>
          <cell r="G15">
            <v>0</v>
          </cell>
          <cell r="H15">
            <v>0</v>
          </cell>
          <cell r="I15">
            <v>0</v>
          </cell>
          <cell r="J15">
            <v>0</v>
          </cell>
        </row>
        <row r="16">
          <cell r="F16">
            <v>4000</v>
          </cell>
          <cell r="G16">
            <v>10000</v>
          </cell>
          <cell r="H16">
            <v>25000</v>
          </cell>
          <cell r="I16">
            <v>50000</v>
          </cell>
          <cell r="J16">
            <v>60000</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Johan Malmros" id="{48C586E2-5B56-4CC4-AE7B-FDDBB39335AC}" userId="S::johan.malmros@gotland.se::3ffa8e1f-b0f0-4651-b60b-f0d6c37872cb"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4" dT="2026-05-08T12:48:58.27" personId="{48C586E2-5B56-4CC4-AE7B-FDDBB39335AC}" id="{3F4179DA-E4B3-4A30-AC54-70543B3C3967}">
    <text>Är detta landsbygd?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7C06-CF8E-41A3-91A5-0CDE2E096B98}">
  <dimension ref="A1:V305"/>
  <sheetViews>
    <sheetView tabSelected="1" zoomScale="85" zoomScaleNormal="85" workbookViewId="0">
      <pane ySplit="1" topLeftCell="E28" activePane="bottomLeft" state="frozen"/>
      <selection pane="bottomLeft" activeCell="J54" sqref="J54"/>
      <selection activeCell="M170" sqref="M170"/>
    </sheetView>
  </sheetViews>
  <sheetFormatPr defaultColWidth="9.85546875" defaultRowHeight="12.75"/>
  <cols>
    <col min="1" max="1" width="52.85546875" style="3" bestFit="1" customWidth="1"/>
    <col min="2" max="3" width="12.85546875" style="21" customWidth="1"/>
    <col min="4" max="4" width="12.85546875" style="6" customWidth="1"/>
    <col min="5" max="6" width="14.85546875" style="6" customWidth="1"/>
    <col min="7" max="7" width="11.28515625" style="21" bestFit="1" customWidth="1"/>
    <col min="8" max="8" width="14" style="21" customWidth="1"/>
    <col min="9" max="9" width="12.7109375" style="6" customWidth="1"/>
    <col min="10" max="10" width="12.5703125" style="6" customWidth="1"/>
    <col min="11" max="11" width="11.28515625" style="95" bestFit="1" customWidth="1"/>
    <col min="12" max="12" width="12.5703125" style="21" customWidth="1"/>
    <col min="13" max="13" width="12.7109375" style="6" customWidth="1"/>
    <col min="14" max="14" width="12.5703125" style="6" customWidth="1"/>
    <col min="15" max="15" width="10.28515625" style="21" customWidth="1"/>
    <col min="16" max="16" width="15.140625" style="21" customWidth="1"/>
    <col min="17" max="18" width="15.140625" style="6" customWidth="1"/>
    <col min="19" max="19" width="15.140625" style="21" customWidth="1"/>
    <col min="20" max="21" width="15.140625" style="6" customWidth="1"/>
    <col min="22" max="16384" width="9.85546875" style="6"/>
  </cols>
  <sheetData>
    <row r="1" spans="1:21" s="3" customFormat="1" ht="45" customHeight="1">
      <c r="A1" s="1"/>
      <c r="B1" s="53" t="s">
        <v>0</v>
      </c>
      <c r="C1" s="54" t="s">
        <v>1</v>
      </c>
      <c r="D1" s="1" t="s">
        <v>2</v>
      </c>
      <c r="E1" s="96" t="s">
        <v>3</v>
      </c>
      <c r="F1" s="138" t="s">
        <v>4</v>
      </c>
      <c r="G1" s="55" t="s">
        <v>5</v>
      </c>
      <c r="H1" s="54" t="s">
        <v>6</v>
      </c>
      <c r="I1" s="1" t="s">
        <v>7</v>
      </c>
      <c r="J1" s="96" t="s">
        <v>8</v>
      </c>
      <c r="K1" s="55" t="s">
        <v>9</v>
      </c>
      <c r="L1" s="54" t="s">
        <v>10</v>
      </c>
      <c r="M1" s="1" t="s">
        <v>11</v>
      </c>
      <c r="N1" s="96" t="s">
        <v>12</v>
      </c>
      <c r="O1" s="55" t="s">
        <v>13</v>
      </c>
      <c r="P1" s="54" t="s">
        <v>14</v>
      </c>
      <c r="Q1" s="1" t="s">
        <v>15</v>
      </c>
      <c r="R1" s="96" t="s">
        <v>16</v>
      </c>
      <c r="S1" s="54" t="s">
        <v>17</v>
      </c>
      <c r="T1" s="1" t="s">
        <v>18</v>
      </c>
      <c r="U1" s="96" t="s">
        <v>19</v>
      </c>
    </row>
    <row r="2" spans="1:21" ht="20.25" customHeight="1">
      <c r="A2" s="4" t="s">
        <v>20</v>
      </c>
      <c r="B2" s="5"/>
      <c r="C2" s="5"/>
      <c r="D2" s="5"/>
      <c r="E2" s="5"/>
      <c r="F2" s="139"/>
      <c r="G2" s="56"/>
      <c r="H2" s="5"/>
      <c r="I2" s="5"/>
      <c r="J2" s="5"/>
      <c r="K2" s="56"/>
      <c r="L2" s="5"/>
      <c r="M2" s="5"/>
      <c r="N2" s="5"/>
      <c r="O2" s="56"/>
      <c r="P2" s="5"/>
      <c r="Q2" s="5"/>
      <c r="R2" s="5"/>
      <c r="S2" s="5"/>
      <c r="T2" s="5"/>
      <c r="U2" s="5"/>
    </row>
    <row r="3" spans="1:21" ht="15" customHeight="1">
      <c r="A3" s="10" t="s">
        <v>21</v>
      </c>
      <c r="B3" s="57">
        <v>14000</v>
      </c>
      <c r="C3" s="58">
        <v>10000</v>
      </c>
      <c r="D3" s="9">
        <v>9400</v>
      </c>
      <c r="E3" s="9">
        <v>5000</v>
      </c>
      <c r="F3" s="91" t="s">
        <v>22</v>
      </c>
      <c r="G3" s="57">
        <v>16000</v>
      </c>
      <c r="H3" s="58">
        <v>10000</v>
      </c>
      <c r="I3" s="9"/>
      <c r="J3" s="9"/>
      <c r="K3" s="57">
        <v>16000</v>
      </c>
      <c r="L3" s="58">
        <v>12000</v>
      </c>
      <c r="M3" s="9"/>
      <c r="N3" s="9"/>
      <c r="O3" s="57">
        <v>16000</v>
      </c>
      <c r="P3" s="58">
        <v>12000</v>
      </c>
      <c r="Q3" s="9"/>
      <c r="R3" s="9"/>
      <c r="S3" s="58">
        <v>12000</v>
      </c>
      <c r="T3" s="9"/>
      <c r="U3" s="9"/>
    </row>
    <row r="4" spans="1:21" ht="15.75" customHeight="1">
      <c r="A4" s="10" t="s">
        <v>23</v>
      </c>
      <c r="B4" s="57">
        <v>4000</v>
      </c>
      <c r="C4" s="58">
        <v>10000</v>
      </c>
      <c r="D4" s="9">
        <v>4000</v>
      </c>
      <c r="E4" s="9">
        <v>4000</v>
      </c>
      <c r="F4" s="91" t="s">
        <v>24</v>
      </c>
      <c r="G4" s="57">
        <v>7000</v>
      </c>
      <c r="H4" s="58">
        <v>10000</v>
      </c>
      <c r="I4" s="9"/>
      <c r="J4" s="9"/>
      <c r="K4" s="57">
        <v>8000</v>
      </c>
      <c r="L4" s="58">
        <v>10000</v>
      </c>
      <c r="M4" s="9"/>
      <c r="N4" s="9"/>
      <c r="O4" s="57">
        <v>12000</v>
      </c>
      <c r="P4" s="58">
        <v>10000</v>
      </c>
      <c r="Q4" s="9"/>
      <c r="R4" s="9"/>
      <c r="S4" s="58">
        <v>10000</v>
      </c>
      <c r="T4" s="9"/>
      <c r="U4" s="9"/>
    </row>
    <row r="5" spans="1:21" ht="15" customHeight="1">
      <c r="A5" s="10" t="s">
        <v>25</v>
      </c>
      <c r="B5" s="57">
        <v>5000</v>
      </c>
      <c r="C5" s="58">
        <v>5000</v>
      </c>
      <c r="D5" s="9"/>
      <c r="E5" s="8">
        <v>2000</v>
      </c>
      <c r="F5" s="91" t="s">
        <v>26</v>
      </c>
      <c r="G5" s="57">
        <v>10000</v>
      </c>
      <c r="H5" s="58">
        <v>5000</v>
      </c>
      <c r="I5" s="9"/>
      <c r="J5" s="9"/>
      <c r="K5" s="57">
        <v>10000</v>
      </c>
      <c r="L5" s="58">
        <v>5000</v>
      </c>
      <c r="M5" s="9"/>
      <c r="N5" s="9"/>
      <c r="O5" s="57">
        <v>10000</v>
      </c>
      <c r="P5" s="58">
        <v>5000</v>
      </c>
      <c r="Q5" s="9"/>
      <c r="R5" s="9"/>
      <c r="S5" s="58">
        <v>5000</v>
      </c>
      <c r="T5" s="9"/>
      <c r="U5" s="9"/>
    </row>
    <row r="6" spans="1:21" ht="15" customHeight="1">
      <c r="A6" s="10" t="s">
        <v>27</v>
      </c>
      <c r="B6" s="57"/>
      <c r="C6" s="58"/>
      <c r="D6" s="9"/>
      <c r="E6" s="8"/>
      <c r="F6" s="91"/>
      <c r="G6" s="57"/>
      <c r="H6" s="58"/>
      <c r="I6" s="9"/>
      <c r="J6" s="9"/>
      <c r="K6" s="57"/>
      <c r="L6" s="58"/>
      <c r="M6" s="9"/>
      <c r="N6" s="9"/>
      <c r="O6" s="57"/>
      <c r="P6" s="58">
        <v>50000</v>
      </c>
      <c r="Q6" s="9"/>
      <c r="R6" s="9"/>
      <c r="S6" s="58">
        <v>50000</v>
      </c>
      <c r="T6" s="9"/>
      <c r="U6" s="9"/>
    </row>
    <row r="7" spans="1:21" ht="15" customHeight="1">
      <c r="A7" s="10" t="s">
        <v>28</v>
      </c>
      <c r="B7" s="57">
        <v>22000</v>
      </c>
      <c r="C7" s="58">
        <v>22000</v>
      </c>
      <c r="D7" s="9">
        <v>22000</v>
      </c>
      <c r="E7" s="9">
        <v>18000</v>
      </c>
      <c r="F7" s="91" t="s">
        <v>29</v>
      </c>
      <c r="G7" s="57">
        <v>22000</v>
      </c>
      <c r="H7" s="58">
        <v>22000</v>
      </c>
      <c r="I7" s="9"/>
      <c r="J7" s="9"/>
      <c r="K7" s="57">
        <v>22000</v>
      </c>
      <c r="L7" s="58">
        <v>22000</v>
      </c>
      <c r="M7" s="9"/>
      <c r="N7" s="9"/>
      <c r="O7" s="57">
        <v>22000</v>
      </c>
      <c r="P7" s="58">
        <v>22000</v>
      </c>
      <c r="Q7" s="9"/>
      <c r="R7" s="9"/>
      <c r="S7" s="58">
        <v>22000</v>
      </c>
      <c r="T7" s="9"/>
      <c r="U7" s="9"/>
    </row>
    <row r="8" spans="1:21" ht="15" customHeight="1">
      <c r="A8" s="10" t="s">
        <v>30</v>
      </c>
      <c r="B8" s="57"/>
      <c r="C8" s="58"/>
      <c r="D8" s="9"/>
      <c r="E8" s="8"/>
      <c r="F8" s="91"/>
      <c r="G8" s="57"/>
      <c r="H8" s="58"/>
      <c r="I8" s="9"/>
      <c r="J8" s="9"/>
      <c r="K8" s="57">
        <v>10000</v>
      </c>
      <c r="L8" s="58"/>
      <c r="M8" s="9"/>
      <c r="N8" s="9"/>
      <c r="O8" s="57">
        <v>15000</v>
      </c>
      <c r="P8" s="58">
        <v>5000</v>
      </c>
      <c r="Q8" s="9"/>
      <c r="R8" s="9"/>
      <c r="S8" s="58">
        <v>20000</v>
      </c>
      <c r="T8" s="9"/>
      <c r="U8" s="9"/>
    </row>
    <row r="9" spans="1:21" ht="15" customHeight="1">
      <c r="A9" s="10" t="s">
        <v>31</v>
      </c>
      <c r="B9" s="57">
        <v>10000</v>
      </c>
      <c r="C9" s="58">
        <v>10000</v>
      </c>
      <c r="D9" s="9"/>
      <c r="E9" s="8"/>
      <c r="F9" s="91"/>
      <c r="G9" s="57">
        <v>57500</v>
      </c>
      <c r="H9" s="58">
        <v>57500</v>
      </c>
      <c r="I9" s="9"/>
      <c r="J9" s="9"/>
      <c r="K9" s="57"/>
      <c r="L9" s="58">
        <v>25000</v>
      </c>
      <c r="M9" s="9"/>
      <c r="N9" s="9"/>
      <c r="O9" s="57"/>
      <c r="P9" s="58"/>
      <c r="Q9" s="9"/>
      <c r="R9" s="9"/>
      <c r="S9" s="58"/>
      <c r="T9" s="9"/>
      <c r="U9" s="9"/>
    </row>
    <row r="10" spans="1:21" ht="15" customHeight="1">
      <c r="A10" s="10" t="s">
        <v>32</v>
      </c>
      <c r="B10" s="57">
        <v>4700</v>
      </c>
      <c r="C10" s="58">
        <v>4700</v>
      </c>
      <c r="D10" s="9"/>
      <c r="E10" s="8"/>
      <c r="F10" s="91" t="s">
        <v>33</v>
      </c>
      <c r="G10" s="57">
        <v>35000</v>
      </c>
      <c r="H10" s="58">
        <v>35000</v>
      </c>
      <c r="I10" s="9"/>
      <c r="J10" s="9"/>
      <c r="K10" s="57">
        <v>17200</v>
      </c>
      <c r="L10" s="58">
        <v>17200</v>
      </c>
      <c r="M10" s="9"/>
      <c r="N10" s="9"/>
      <c r="O10" s="57"/>
      <c r="P10" s="58"/>
      <c r="Q10" s="9"/>
      <c r="R10" s="9"/>
      <c r="S10" s="58"/>
      <c r="T10" s="9"/>
      <c r="U10" s="9"/>
    </row>
    <row r="11" spans="1:21" ht="15" customHeight="1">
      <c r="A11" s="10" t="s">
        <v>34</v>
      </c>
      <c r="B11" s="57"/>
      <c r="C11" s="58"/>
      <c r="D11" s="9"/>
      <c r="E11" s="8"/>
      <c r="F11" s="91"/>
      <c r="G11" s="57"/>
      <c r="H11" s="58"/>
      <c r="I11" s="9"/>
      <c r="J11" s="9"/>
      <c r="K11" s="57"/>
      <c r="L11" s="58">
        <v>12000</v>
      </c>
      <c r="M11" s="9"/>
      <c r="N11" s="9"/>
      <c r="O11" s="57"/>
      <c r="P11" s="58"/>
      <c r="Q11" s="9"/>
      <c r="R11" s="9"/>
      <c r="S11" s="58"/>
      <c r="T11" s="9"/>
      <c r="U11" s="9"/>
    </row>
    <row r="12" spans="1:21" ht="15" customHeight="1">
      <c r="A12" s="10" t="s">
        <v>35</v>
      </c>
      <c r="B12" s="57"/>
      <c r="C12" s="58">
        <v>7000</v>
      </c>
      <c r="D12" s="9"/>
      <c r="E12" s="8">
        <v>7000</v>
      </c>
      <c r="F12" s="91"/>
      <c r="G12" s="57"/>
      <c r="H12" s="58"/>
      <c r="I12" s="9"/>
      <c r="J12" s="9"/>
      <c r="K12" s="57"/>
      <c r="L12" s="58"/>
      <c r="M12" s="9"/>
      <c r="N12" s="9"/>
      <c r="O12" s="57"/>
      <c r="P12" s="58"/>
      <c r="Q12" s="9"/>
      <c r="R12" s="9"/>
      <c r="S12" s="58"/>
      <c r="T12" s="9"/>
      <c r="U12" s="9"/>
    </row>
    <row r="13" spans="1:21" ht="15" customHeight="1">
      <c r="A13" s="10" t="s">
        <v>36</v>
      </c>
      <c r="B13" s="57"/>
      <c r="C13" s="58">
        <v>15000</v>
      </c>
      <c r="D13" s="9"/>
      <c r="E13" s="8"/>
      <c r="F13" s="91" t="s">
        <v>37</v>
      </c>
      <c r="G13" s="57"/>
      <c r="H13" s="58"/>
      <c r="I13" s="9"/>
      <c r="J13" s="9"/>
      <c r="K13" s="57"/>
      <c r="L13" s="58"/>
      <c r="M13" s="9"/>
      <c r="N13" s="9"/>
      <c r="O13" s="57"/>
      <c r="P13" s="58"/>
      <c r="Q13" s="9"/>
      <c r="R13" s="9"/>
      <c r="S13" s="58"/>
      <c r="T13" s="9"/>
      <c r="U13" s="9"/>
    </row>
    <row r="14" spans="1:21" ht="15" customHeight="1">
      <c r="A14" s="10" t="s">
        <v>38</v>
      </c>
      <c r="B14" s="57"/>
      <c r="C14" s="58">
        <v>5000</v>
      </c>
      <c r="D14" s="9"/>
      <c r="E14" s="8"/>
      <c r="F14" s="91"/>
      <c r="G14" s="57"/>
      <c r="H14" s="58"/>
      <c r="I14" s="9"/>
      <c r="J14" s="9"/>
      <c r="K14" s="57"/>
      <c r="L14" s="58"/>
      <c r="M14" s="9"/>
      <c r="N14" s="9"/>
      <c r="O14" s="57"/>
      <c r="P14" s="58"/>
      <c r="Q14" s="9"/>
      <c r="R14" s="9"/>
      <c r="S14" s="58"/>
      <c r="T14" s="9"/>
      <c r="U14" s="9"/>
    </row>
    <row r="15" spans="1:21" ht="15" customHeight="1">
      <c r="A15" s="10" t="s">
        <v>39</v>
      </c>
      <c r="B15" s="57"/>
      <c r="C15" s="58"/>
      <c r="D15" s="9"/>
      <c r="E15" s="8"/>
      <c r="F15" s="91"/>
      <c r="G15" s="57"/>
      <c r="H15" s="58">
        <v>25000</v>
      </c>
      <c r="I15" s="9"/>
      <c r="J15" s="9"/>
      <c r="K15" s="57"/>
      <c r="L15" s="58"/>
      <c r="M15" s="9"/>
      <c r="N15" s="9"/>
      <c r="O15" s="57"/>
      <c r="P15" s="58"/>
      <c r="Q15" s="9"/>
      <c r="R15" s="9"/>
      <c r="S15" s="58"/>
      <c r="T15" s="9"/>
      <c r="U15" s="9"/>
    </row>
    <row r="16" spans="1:21" ht="15" customHeight="1">
      <c r="A16" s="10" t="s">
        <v>40</v>
      </c>
      <c r="B16" s="57"/>
      <c r="C16" s="58"/>
      <c r="D16" s="9"/>
      <c r="E16" s="8"/>
      <c r="F16" s="91"/>
      <c r="G16" s="57"/>
      <c r="H16" s="58">
        <v>5000</v>
      </c>
      <c r="I16" s="9"/>
      <c r="J16" s="9"/>
      <c r="K16" s="57"/>
      <c r="L16" s="58"/>
      <c r="M16" s="9"/>
      <c r="N16" s="9"/>
      <c r="O16" s="57"/>
      <c r="P16" s="58"/>
      <c r="Q16" s="9"/>
      <c r="R16" s="9"/>
      <c r="S16" s="58"/>
      <c r="T16" s="9"/>
      <c r="U16" s="9"/>
    </row>
    <row r="17" spans="1:22" ht="15" customHeight="1">
      <c r="A17" s="10" t="s">
        <v>41</v>
      </c>
      <c r="B17" s="57"/>
      <c r="C17" s="58"/>
      <c r="D17" s="9"/>
      <c r="E17" s="8"/>
      <c r="F17" s="91"/>
      <c r="G17" s="57">
        <v>15000</v>
      </c>
      <c r="H17" s="58">
        <v>20000</v>
      </c>
      <c r="I17" s="9"/>
      <c r="J17" s="9"/>
      <c r="K17" s="57">
        <v>15000</v>
      </c>
      <c r="L17" s="58">
        <v>20000</v>
      </c>
      <c r="M17" s="9"/>
      <c r="N17" s="9"/>
      <c r="O17" s="57">
        <v>15000</v>
      </c>
      <c r="P17" s="58">
        <v>20000</v>
      </c>
      <c r="Q17" s="9"/>
      <c r="R17" s="9"/>
      <c r="S17" s="58">
        <v>20000</v>
      </c>
      <c r="T17" s="9"/>
      <c r="U17" s="9"/>
    </row>
    <row r="18" spans="1:22" ht="24.75" customHeight="1">
      <c r="A18" s="11" t="s">
        <v>42</v>
      </c>
      <c r="B18" s="62">
        <f t="shared" ref="B18:U18" si="0">SUM(B3:B17)</f>
        <v>59700</v>
      </c>
      <c r="C18" s="63">
        <f t="shared" si="0"/>
        <v>88700</v>
      </c>
      <c r="D18" s="12">
        <f t="shared" si="0"/>
        <v>35400</v>
      </c>
      <c r="E18" s="12">
        <f t="shared" si="0"/>
        <v>36000</v>
      </c>
      <c r="F18" s="140" t="s">
        <v>43</v>
      </c>
      <c r="G18" s="62">
        <f t="shared" si="0"/>
        <v>162500</v>
      </c>
      <c r="H18" s="63">
        <f t="shared" si="0"/>
        <v>189500</v>
      </c>
      <c r="I18" s="12">
        <f t="shared" si="0"/>
        <v>0</v>
      </c>
      <c r="J18" s="12">
        <f t="shared" si="0"/>
        <v>0</v>
      </c>
      <c r="K18" s="62">
        <f t="shared" si="0"/>
        <v>98200</v>
      </c>
      <c r="L18" s="63">
        <f t="shared" si="0"/>
        <v>123200</v>
      </c>
      <c r="M18" s="12">
        <f t="shared" si="0"/>
        <v>0</v>
      </c>
      <c r="N18" s="12">
        <f t="shared" si="0"/>
        <v>0</v>
      </c>
      <c r="O18" s="62">
        <f t="shared" si="0"/>
        <v>90000</v>
      </c>
      <c r="P18" s="63">
        <f t="shared" si="0"/>
        <v>124000</v>
      </c>
      <c r="Q18" s="12">
        <f t="shared" si="0"/>
        <v>0</v>
      </c>
      <c r="R18" s="12">
        <f t="shared" si="0"/>
        <v>0</v>
      </c>
      <c r="S18" s="63">
        <f t="shared" si="0"/>
        <v>139000</v>
      </c>
      <c r="T18" s="12">
        <f t="shared" si="0"/>
        <v>0</v>
      </c>
      <c r="U18" s="12">
        <f t="shared" si="0"/>
        <v>0</v>
      </c>
      <c r="V18" s="13">
        <f>U18+R18+N18+J18+E18</f>
        <v>36000</v>
      </c>
    </row>
    <row r="19" spans="1:22" ht="15" customHeight="1">
      <c r="A19" s="14"/>
      <c r="B19" s="12"/>
      <c r="C19" s="12"/>
      <c r="D19" s="12"/>
      <c r="E19" s="12"/>
      <c r="F19" s="140"/>
      <c r="G19" s="12"/>
      <c r="H19" s="12"/>
      <c r="I19" s="12"/>
      <c r="J19" s="12"/>
      <c r="K19" s="38"/>
      <c r="L19" s="12"/>
      <c r="M19" s="12"/>
      <c r="N19" s="12"/>
      <c r="O19" s="12"/>
      <c r="P19" s="12"/>
      <c r="Q19" s="12"/>
      <c r="R19" s="12"/>
      <c r="S19" s="12"/>
      <c r="T19" s="12"/>
      <c r="U19" s="12"/>
    </row>
    <row r="20" spans="1:22" ht="18.95" customHeight="1">
      <c r="A20" s="14" t="s">
        <v>44</v>
      </c>
      <c r="B20" s="12"/>
      <c r="C20" s="12"/>
      <c r="D20" s="12"/>
      <c r="E20" s="12"/>
      <c r="F20" s="140"/>
      <c r="G20" s="12"/>
      <c r="H20" s="12"/>
      <c r="I20" s="12"/>
      <c r="J20" s="12"/>
      <c r="K20" s="38"/>
      <c r="L20" s="12"/>
      <c r="M20" s="12"/>
      <c r="N20" s="12"/>
      <c r="O20" s="12"/>
      <c r="P20" s="12"/>
      <c r="Q20" s="12"/>
      <c r="R20" s="12"/>
      <c r="S20" s="12"/>
      <c r="T20" s="12"/>
      <c r="U20" s="12"/>
    </row>
    <row r="21" spans="1:22" ht="18.95" customHeight="1">
      <c r="A21" s="10" t="s">
        <v>45</v>
      </c>
      <c r="B21" s="57">
        <v>56000</v>
      </c>
      <c r="C21" s="58">
        <v>56000</v>
      </c>
      <c r="D21" s="9">
        <v>56000</v>
      </c>
      <c r="E21" s="9">
        <v>56000</v>
      </c>
      <c r="F21" s="141" t="s">
        <v>46</v>
      </c>
      <c r="G21" s="57"/>
      <c r="H21" s="58"/>
      <c r="I21" s="9"/>
      <c r="J21" s="9"/>
      <c r="K21" s="57"/>
      <c r="L21" s="58"/>
      <c r="M21" s="9"/>
      <c r="N21" s="9"/>
      <c r="O21" s="57"/>
      <c r="P21" s="58"/>
      <c r="Q21" s="9"/>
      <c r="R21" s="9"/>
      <c r="S21" s="58"/>
      <c r="T21" s="9"/>
      <c r="U21" s="9"/>
    </row>
    <row r="22" spans="1:22">
      <c r="A22" s="10" t="s">
        <v>47</v>
      </c>
      <c r="B22" s="57">
        <v>6000</v>
      </c>
      <c r="C22" s="58">
        <v>6000</v>
      </c>
      <c r="D22" s="9">
        <v>6000</v>
      </c>
      <c r="E22" s="9">
        <v>6000</v>
      </c>
      <c r="F22" s="141" t="s">
        <v>48</v>
      </c>
      <c r="G22" s="57"/>
      <c r="H22" s="58"/>
      <c r="I22" s="64"/>
      <c r="J22" s="64"/>
      <c r="K22" s="57"/>
      <c r="L22" s="58"/>
      <c r="M22" s="9"/>
      <c r="N22" s="9"/>
      <c r="O22" s="57"/>
      <c r="P22" s="58"/>
      <c r="Q22" s="9"/>
      <c r="R22" s="9"/>
      <c r="S22" s="58"/>
      <c r="T22" s="9"/>
      <c r="U22" s="9"/>
    </row>
    <row r="23" spans="1:22">
      <c r="A23" s="14" t="s">
        <v>49</v>
      </c>
      <c r="B23" s="62">
        <f t="shared" ref="B23:U23" si="1">SUM(B21:B22)</f>
        <v>62000</v>
      </c>
      <c r="C23" s="63">
        <f t="shared" si="1"/>
        <v>62000</v>
      </c>
      <c r="D23" s="12">
        <f t="shared" si="1"/>
        <v>62000</v>
      </c>
      <c r="E23" s="12">
        <f>SUM(E21:E22)</f>
        <v>62000</v>
      </c>
      <c r="F23" s="140" t="s">
        <v>50</v>
      </c>
      <c r="G23" s="62">
        <f t="shared" si="1"/>
        <v>0</v>
      </c>
      <c r="H23" s="63">
        <f t="shared" si="1"/>
        <v>0</v>
      </c>
      <c r="I23" s="12">
        <f t="shared" si="1"/>
        <v>0</v>
      </c>
      <c r="J23" s="12">
        <f t="shared" si="1"/>
        <v>0</v>
      </c>
      <c r="K23" s="62">
        <f t="shared" si="1"/>
        <v>0</v>
      </c>
      <c r="L23" s="63">
        <f t="shared" si="1"/>
        <v>0</v>
      </c>
      <c r="M23" s="12">
        <f t="shared" si="1"/>
        <v>0</v>
      </c>
      <c r="N23" s="12">
        <f t="shared" si="1"/>
        <v>0</v>
      </c>
      <c r="O23" s="62">
        <f t="shared" si="1"/>
        <v>0</v>
      </c>
      <c r="P23" s="63">
        <f t="shared" si="1"/>
        <v>0</v>
      </c>
      <c r="Q23" s="12">
        <f t="shared" si="1"/>
        <v>0</v>
      </c>
      <c r="R23" s="12">
        <f t="shared" si="1"/>
        <v>0</v>
      </c>
      <c r="S23" s="63">
        <f t="shared" si="1"/>
        <v>0</v>
      </c>
      <c r="T23" s="12">
        <f t="shared" si="1"/>
        <v>0</v>
      </c>
      <c r="U23" s="12">
        <f t="shared" si="1"/>
        <v>0</v>
      </c>
    </row>
    <row r="24" spans="1:22">
      <c r="A24" s="15"/>
      <c r="B24" s="16"/>
      <c r="C24" s="16"/>
      <c r="D24" s="16"/>
      <c r="E24" s="16"/>
      <c r="F24" s="142"/>
      <c r="G24" s="16"/>
      <c r="H24" s="16"/>
      <c r="I24" s="16"/>
      <c r="J24" s="16"/>
      <c r="K24" s="16"/>
      <c r="L24" s="16"/>
      <c r="M24" s="16"/>
      <c r="N24" s="16"/>
      <c r="O24" s="16"/>
      <c r="P24" s="16"/>
      <c r="Q24" s="16"/>
      <c r="R24" s="16"/>
      <c r="S24" s="16"/>
      <c r="T24" s="16"/>
      <c r="U24" s="16"/>
    </row>
    <row r="25" spans="1:22" ht="18.75" customHeight="1">
      <c r="A25" s="14" t="s">
        <v>51</v>
      </c>
      <c r="B25" s="62">
        <f t="shared" ref="B25:U25" si="2">B18+B23</f>
        <v>121700</v>
      </c>
      <c r="C25" s="63">
        <f t="shared" si="2"/>
        <v>150700</v>
      </c>
      <c r="D25" s="12">
        <f t="shared" si="2"/>
        <v>97400</v>
      </c>
      <c r="E25" s="12">
        <f t="shared" si="2"/>
        <v>98000</v>
      </c>
      <c r="F25" s="140" t="s">
        <v>52</v>
      </c>
      <c r="G25" s="62">
        <f t="shared" si="2"/>
        <v>162500</v>
      </c>
      <c r="H25" s="63">
        <f t="shared" si="2"/>
        <v>189500</v>
      </c>
      <c r="I25" s="12">
        <f t="shared" si="2"/>
        <v>0</v>
      </c>
      <c r="J25" s="12">
        <f t="shared" si="2"/>
        <v>0</v>
      </c>
      <c r="K25" s="62">
        <f t="shared" si="2"/>
        <v>98200</v>
      </c>
      <c r="L25" s="63">
        <f t="shared" si="2"/>
        <v>123200</v>
      </c>
      <c r="M25" s="12">
        <f t="shared" si="2"/>
        <v>0</v>
      </c>
      <c r="N25" s="12">
        <f t="shared" si="2"/>
        <v>0</v>
      </c>
      <c r="O25" s="62">
        <f t="shared" si="2"/>
        <v>90000</v>
      </c>
      <c r="P25" s="63">
        <f t="shared" si="2"/>
        <v>124000</v>
      </c>
      <c r="Q25" s="12">
        <f t="shared" si="2"/>
        <v>0</v>
      </c>
      <c r="R25" s="12">
        <f t="shared" si="2"/>
        <v>0</v>
      </c>
      <c r="S25" s="63">
        <f t="shared" si="2"/>
        <v>139000</v>
      </c>
      <c r="T25" s="12">
        <f t="shared" si="2"/>
        <v>0</v>
      </c>
      <c r="U25" s="12">
        <f t="shared" si="2"/>
        <v>0</v>
      </c>
      <c r="V25" s="13">
        <f>U25+R25+N25+J25+E25</f>
        <v>98000</v>
      </c>
    </row>
    <row r="26" spans="1:22">
      <c r="A26" s="14"/>
      <c r="B26" s="12"/>
      <c r="C26" s="12"/>
      <c r="D26" s="17"/>
      <c r="E26" s="17"/>
      <c r="F26" s="143"/>
      <c r="G26" s="17"/>
      <c r="H26" s="12"/>
      <c r="I26" s="17"/>
      <c r="J26" s="17"/>
      <c r="K26" s="65"/>
      <c r="L26" s="12"/>
      <c r="M26" s="17"/>
      <c r="N26" s="17"/>
      <c r="O26" s="17"/>
      <c r="P26" s="12"/>
      <c r="Q26" s="17"/>
      <c r="R26" s="17"/>
      <c r="S26" s="12"/>
      <c r="T26" s="17"/>
      <c r="U26" s="17"/>
    </row>
    <row r="27" spans="1:22" ht="15.75" customHeight="1">
      <c r="A27" s="4" t="s">
        <v>53</v>
      </c>
      <c r="B27" s="66"/>
      <c r="C27" s="66"/>
      <c r="D27" s="18"/>
      <c r="E27" s="18"/>
      <c r="F27" s="144"/>
      <c r="G27" s="67"/>
      <c r="H27" s="66"/>
      <c r="I27" s="18"/>
      <c r="J27" s="18"/>
      <c r="K27" s="67"/>
      <c r="L27" s="66"/>
      <c r="M27" s="18"/>
      <c r="N27" s="18"/>
      <c r="O27" s="67"/>
      <c r="P27" s="66"/>
      <c r="Q27" s="18"/>
      <c r="R27" s="18"/>
      <c r="S27" s="66"/>
      <c r="T27" s="18"/>
      <c r="U27" s="18"/>
    </row>
    <row r="28" spans="1:22" ht="15.75" customHeight="1">
      <c r="A28" s="68" t="s">
        <v>21</v>
      </c>
      <c r="B28" s="69">
        <v>500</v>
      </c>
      <c r="C28" s="70">
        <v>500</v>
      </c>
      <c r="D28" s="20">
        <v>250</v>
      </c>
      <c r="E28" s="20"/>
      <c r="F28" s="145">
        <v>250</v>
      </c>
      <c r="G28" s="69">
        <v>500</v>
      </c>
      <c r="H28" s="70">
        <v>500</v>
      </c>
      <c r="I28" s="20"/>
      <c r="J28" s="20"/>
      <c r="K28" s="69">
        <v>500</v>
      </c>
      <c r="L28" s="70">
        <v>500</v>
      </c>
      <c r="M28" s="20"/>
      <c r="N28" s="20"/>
      <c r="O28" s="69">
        <v>500</v>
      </c>
      <c r="P28" s="70">
        <v>500</v>
      </c>
      <c r="Q28" s="20">
        <v>500</v>
      </c>
      <c r="R28" s="20"/>
      <c r="S28" s="70"/>
      <c r="T28" s="20"/>
      <c r="U28" s="20"/>
    </row>
    <row r="29" spans="1:22" ht="15.75" customHeight="1">
      <c r="A29" s="14" t="s">
        <v>54</v>
      </c>
      <c r="B29" s="12">
        <f t="shared" ref="B29:U29" si="3">SUM(B28)</f>
        <v>500</v>
      </c>
      <c r="C29" s="12">
        <f t="shared" si="3"/>
        <v>500</v>
      </c>
      <c r="D29" s="12">
        <f t="shared" si="3"/>
        <v>250</v>
      </c>
      <c r="E29" s="12">
        <f t="shared" si="3"/>
        <v>0</v>
      </c>
      <c r="F29" s="140">
        <v>250</v>
      </c>
      <c r="G29" s="12">
        <f t="shared" si="3"/>
        <v>500</v>
      </c>
      <c r="H29" s="12">
        <f t="shared" si="3"/>
        <v>500</v>
      </c>
      <c r="I29" s="12">
        <f t="shared" si="3"/>
        <v>0</v>
      </c>
      <c r="J29" s="12">
        <f t="shared" si="3"/>
        <v>0</v>
      </c>
      <c r="K29" s="12">
        <f t="shared" si="3"/>
        <v>500</v>
      </c>
      <c r="L29" s="12">
        <f t="shared" si="3"/>
        <v>500</v>
      </c>
      <c r="M29" s="12">
        <f t="shared" si="3"/>
        <v>0</v>
      </c>
      <c r="N29" s="12">
        <f t="shared" si="3"/>
        <v>0</v>
      </c>
      <c r="O29" s="12">
        <f t="shared" si="3"/>
        <v>500</v>
      </c>
      <c r="P29" s="12">
        <f t="shared" si="3"/>
        <v>500</v>
      </c>
      <c r="Q29" s="12">
        <f t="shared" si="3"/>
        <v>500</v>
      </c>
      <c r="R29" s="12">
        <f t="shared" si="3"/>
        <v>0</v>
      </c>
      <c r="S29" s="12">
        <f t="shared" si="3"/>
        <v>0</v>
      </c>
      <c r="T29" s="12">
        <f t="shared" si="3"/>
        <v>0</v>
      </c>
      <c r="U29" s="12">
        <f t="shared" si="3"/>
        <v>0</v>
      </c>
      <c r="V29" s="13">
        <f>U29+R29+N29+J29+E29</f>
        <v>0</v>
      </c>
    </row>
    <row r="30" spans="1:22" ht="15.75" customHeight="1">
      <c r="A30" s="14"/>
      <c r="B30" s="6"/>
      <c r="C30" s="6"/>
      <c r="D30" s="21"/>
      <c r="E30" s="21"/>
      <c r="F30" s="143"/>
      <c r="G30" s="6"/>
      <c r="H30" s="6"/>
      <c r="I30" s="21"/>
      <c r="J30" s="21"/>
      <c r="K30" s="71"/>
      <c r="L30" s="6"/>
      <c r="M30" s="21"/>
      <c r="N30" s="21"/>
      <c r="O30" s="6"/>
      <c r="P30" s="6"/>
      <c r="Q30" s="21"/>
      <c r="R30" s="21"/>
      <c r="S30" s="6"/>
      <c r="T30" s="21"/>
      <c r="U30" s="21"/>
    </row>
    <row r="31" spans="1:22" ht="15.75" customHeight="1">
      <c r="A31" s="22" t="s">
        <v>55</v>
      </c>
      <c r="B31" s="23"/>
      <c r="C31" s="72"/>
      <c r="D31" s="23"/>
      <c r="E31" s="23"/>
      <c r="F31" s="139"/>
      <c r="G31" s="73"/>
      <c r="H31" s="23"/>
      <c r="I31" s="23"/>
      <c r="J31" s="23"/>
      <c r="K31" s="73"/>
      <c r="L31" s="23"/>
      <c r="M31" s="23"/>
      <c r="N31" s="23"/>
      <c r="O31" s="23"/>
      <c r="P31" s="23"/>
      <c r="Q31" s="23"/>
      <c r="R31" s="23"/>
      <c r="S31" s="23"/>
      <c r="T31" s="23"/>
      <c r="U31" s="23"/>
    </row>
    <row r="32" spans="1:22" ht="15.75" customHeight="1">
      <c r="A32" s="24" t="s">
        <v>56</v>
      </c>
      <c r="B32" s="25"/>
      <c r="C32" s="6"/>
      <c r="D32" s="25"/>
      <c r="E32" s="25"/>
      <c r="F32" s="146"/>
      <c r="G32" s="25"/>
      <c r="H32" s="6"/>
      <c r="I32" s="25"/>
      <c r="J32" s="25"/>
      <c r="K32" s="74"/>
      <c r="L32" s="6"/>
      <c r="M32" s="25"/>
      <c r="N32" s="25"/>
      <c r="O32" s="25"/>
      <c r="P32" s="6"/>
      <c r="Q32" s="25"/>
      <c r="R32" s="25"/>
      <c r="S32" s="6"/>
      <c r="T32" s="25"/>
      <c r="U32" s="25"/>
    </row>
    <row r="33" spans="1:21" ht="15.75" customHeight="1">
      <c r="A33" s="75" t="s">
        <v>57</v>
      </c>
      <c r="B33" s="57">
        <v>10000</v>
      </c>
      <c r="C33" s="58">
        <v>9700</v>
      </c>
      <c r="D33" s="9">
        <v>11700</v>
      </c>
      <c r="E33" s="9">
        <v>5000</v>
      </c>
      <c r="F33" s="141" t="s">
        <v>58</v>
      </c>
      <c r="G33" s="57">
        <v>10000</v>
      </c>
      <c r="H33" s="58">
        <v>9700</v>
      </c>
      <c r="I33" s="9"/>
      <c r="J33" s="9"/>
      <c r="K33" s="57">
        <v>10000</v>
      </c>
      <c r="L33" s="58">
        <v>9700</v>
      </c>
      <c r="M33" s="9"/>
      <c r="N33" s="9"/>
      <c r="O33" s="57">
        <v>10000</v>
      </c>
      <c r="P33" s="58">
        <v>9700</v>
      </c>
      <c r="Q33" s="9"/>
      <c r="R33" s="9"/>
      <c r="S33" s="58">
        <v>9700</v>
      </c>
      <c r="T33" s="9"/>
      <c r="U33" s="9"/>
    </row>
    <row r="34" spans="1:21" ht="15.75" customHeight="1">
      <c r="A34" s="26" t="s">
        <v>59</v>
      </c>
      <c r="B34" s="57"/>
      <c r="C34" s="58"/>
      <c r="E34" s="9"/>
      <c r="F34" s="141"/>
      <c r="G34" s="57">
        <v>6000</v>
      </c>
      <c r="H34" s="58">
        <v>6200</v>
      </c>
      <c r="I34" s="9"/>
      <c r="J34" s="9"/>
      <c r="K34" s="57">
        <v>6000</v>
      </c>
      <c r="L34" s="58">
        <v>5900</v>
      </c>
      <c r="M34" s="9"/>
      <c r="N34" s="9"/>
      <c r="O34" s="57">
        <v>6000</v>
      </c>
      <c r="P34" s="58">
        <v>5200</v>
      </c>
      <c r="Q34" s="9"/>
      <c r="R34" s="9"/>
      <c r="S34" s="58">
        <v>5200</v>
      </c>
      <c r="T34" s="9"/>
      <c r="U34" s="9"/>
    </row>
    <row r="35" spans="1:21" ht="15.75" customHeight="1">
      <c r="A35" s="75" t="s">
        <v>60</v>
      </c>
      <c r="B35" s="57"/>
      <c r="C35" s="58"/>
      <c r="D35" s="9"/>
      <c r="E35" s="9"/>
      <c r="F35" s="141"/>
      <c r="G35" s="57"/>
      <c r="H35" s="58"/>
      <c r="I35" s="9"/>
      <c r="J35" s="9"/>
      <c r="K35" s="57"/>
      <c r="L35" s="58"/>
      <c r="M35" s="9"/>
      <c r="N35" s="9"/>
      <c r="O35" s="57"/>
      <c r="P35" s="58"/>
      <c r="Q35" s="9"/>
      <c r="R35" s="9"/>
      <c r="S35" s="58"/>
      <c r="T35" s="9"/>
      <c r="U35" s="9"/>
    </row>
    <row r="36" spans="1:21" ht="15.75" customHeight="1">
      <c r="A36" s="26" t="s">
        <v>61</v>
      </c>
      <c r="B36" s="57">
        <v>18000</v>
      </c>
      <c r="C36" s="58">
        <v>18625</v>
      </c>
      <c r="D36" s="9">
        <v>10000</v>
      </c>
      <c r="E36" s="9">
        <v>10000</v>
      </c>
      <c r="F36" s="141" t="s">
        <v>62</v>
      </c>
      <c r="G36" s="57"/>
      <c r="H36" s="58"/>
      <c r="I36" s="9"/>
      <c r="J36" s="9"/>
      <c r="K36" s="57"/>
      <c r="L36" s="58"/>
      <c r="M36" s="9"/>
      <c r="N36" s="9"/>
      <c r="O36" s="57"/>
      <c r="P36" s="58"/>
      <c r="Q36" s="9"/>
      <c r="R36" s="9"/>
      <c r="S36" s="58"/>
      <c r="T36" s="9"/>
      <c r="U36" s="9"/>
    </row>
    <row r="37" spans="1:21" ht="15.75" customHeight="1">
      <c r="A37" s="26" t="s">
        <v>63</v>
      </c>
      <c r="B37" s="57"/>
      <c r="C37" s="58">
        <v>2000</v>
      </c>
      <c r="D37" s="9"/>
      <c r="E37" s="9">
        <v>2000</v>
      </c>
      <c r="F37" s="141"/>
      <c r="G37" s="57">
        <v>2000</v>
      </c>
      <c r="H37" s="58">
        <v>2000</v>
      </c>
      <c r="I37" s="9"/>
      <c r="J37" s="9"/>
      <c r="K37" s="57">
        <v>2000</v>
      </c>
      <c r="L37" s="58">
        <v>2000</v>
      </c>
      <c r="M37" s="9"/>
      <c r="N37" s="9"/>
      <c r="O37" s="57">
        <v>2000</v>
      </c>
      <c r="P37" s="58">
        <v>2000</v>
      </c>
      <c r="Q37" s="9"/>
      <c r="R37" s="9"/>
      <c r="S37" s="58">
        <v>2000</v>
      </c>
      <c r="T37" s="9"/>
      <c r="U37" s="9"/>
    </row>
    <row r="38" spans="1:21" ht="15.75" customHeight="1">
      <c r="A38" s="75" t="s">
        <v>64</v>
      </c>
      <c r="B38" s="57">
        <v>25000</v>
      </c>
      <c r="C38" s="58"/>
      <c r="D38" s="9">
        <v>30000</v>
      </c>
      <c r="E38" s="9">
        <v>30000</v>
      </c>
      <c r="F38" s="141" t="s">
        <v>65</v>
      </c>
      <c r="G38" s="57">
        <v>30000</v>
      </c>
      <c r="H38" s="58"/>
      <c r="I38" s="9"/>
      <c r="J38" s="9"/>
      <c r="K38" s="57">
        <v>30000</v>
      </c>
      <c r="L38" s="58"/>
      <c r="M38" s="9"/>
      <c r="N38" s="9"/>
      <c r="O38" s="57">
        <v>30000</v>
      </c>
      <c r="P38" s="58"/>
      <c r="Q38" s="9"/>
      <c r="R38" s="9"/>
      <c r="S38" s="58"/>
      <c r="T38" s="9"/>
      <c r="U38" s="9"/>
    </row>
    <row r="39" spans="1:21" ht="15.75" customHeight="1">
      <c r="A39" s="28" t="s">
        <v>66</v>
      </c>
      <c r="B39" s="57"/>
      <c r="C39" s="58">
        <v>13000</v>
      </c>
      <c r="D39" s="9"/>
      <c r="E39" s="9"/>
      <c r="F39" s="141"/>
      <c r="G39" s="57"/>
      <c r="H39" s="58">
        <v>13000</v>
      </c>
      <c r="I39" s="9"/>
      <c r="J39" s="9"/>
      <c r="K39" s="57"/>
      <c r="L39" s="58">
        <v>13000</v>
      </c>
      <c r="M39" s="9"/>
      <c r="N39" s="9"/>
      <c r="O39" s="57"/>
      <c r="P39" s="58">
        <v>13000</v>
      </c>
      <c r="Q39" s="9"/>
      <c r="R39" s="9"/>
      <c r="S39" s="58">
        <v>13000</v>
      </c>
      <c r="T39" s="9"/>
      <c r="U39" s="9"/>
    </row>
    <row r="40" spans="1:21" ht="15.75" customHeight="1">
      <c r="A40" s="28" t="s">
        <v>67</v>
      </c>
      <c r="B40" s="57"/>
      <c r="C40" s="58">
        <v>1500</v>
      </c>
      <c r="D40" s="9"/>
      <c r="E40" s="9"/>
      <c r="F40" s="141"/>
      <c r="G40" s="57"/>
      <c r="H40" s="58">
        <v>1500</v>
      </c>
      <c r="I40" s="9"/>
      <c r="J40" s="9"/>
      <c r="K40" s="57"/>
      <c r="L40" s="58">
        <v>1500</v>
      </c>
      <c r="M40" s="9"/>
      <c r="N40" s="9"/>
      <c r="O40" s="57"/>
      <c r="P40" s="58">
        <v>1500</v>
      </c>
      <c r="Q40" s="9"/>
      <c r="R40" s="9"/>
      <c r="S40" s="58">
        <v>1500</v>
      </c>
      <c r="T40" s="9"/>
      <c r="U40" s="9"/>
    </row>
    <row r="41" spans="1:21" ht="15.75" customHeight="1">
      <c r="A41" s="28" t="s">
        <v>68</v>
      </c>
      <c r="B41" s="57"/>
      <c r="C41" s="58">
        <v>8500</v>
      </c>
      <c r="D41" s="9"/>
      <c r="E41" s="9"/>
      <c r="F41" s="141"/>
      <c r="G41" s="57"/>
      <c r="H41" s="58">
        <v>8500</v>
      </c>
      <c r="I41" s="9"/>
      <c r="J41" s="9"/>
      <c r="K41" s="57"/>
      <c r="L41" s="58">
        <v>8500</v>
      </c>
      <c r="M41" s="9"/>
      <c r="N41" s="9"/>
      <c r="O41" s="57"/>
      <c r="P41" s="58">
        <v>8500</v>
      </c>
      <c r="Q41" s="9"/>
      <c r="R41" s="9"/>
      <c r="S41" s="58">
        <v>8500</v>
      </c>
      <c r="T41" s="9"/>
      <c r="U41" s="9"/>
    </row>
    <row r="42" spans="1:21" ht="15.75" customHeight="1">
      <c r="A42" s="28" t="s">
        <v>69</v>
      </c>
      <c r="B42" s="57"/>
      <c r="C42" s="58">
        <v>10000</v>
      </c>
      <c r="D42" s="9"/>
      <c r="E42" s="9"/>
      <c r="F42" s="141"/>
      <c r="G42" s="57"/>
      <c r="H42" s="58">
        <v>10000</v>
      </c>
      <c r="I42" s="9"/>
      <c r="J42" s="9"/>
      <c r="K42" s="57"/>
      <c r="L42" s="58">
        <v>10000</v>
      </c>
      <c r="M42" s="9"/>
      <c r="N42" s="9"/>
      <c r="O42" s="57"/>
      <c r="P42" s="58">
        <v>10000</v>
      </c>
      <c r="Q42" s="9"/>
      <c r="R42" s="9"/>
      <c r="S42" s="58">
        <v>10000</v>
      </c>
      <c r="T42" s="9"/>
      <c r="U42" s="9"/>
    </row>
    <row r="43" spans="1:21" ht="15.75" customHeight="1">
      <c r="A43" s="28" t="s">
        <v>70</v>
      </c>
      <c r="B43" s="57"/>
      <c r="C43" s="58">
        <v>9000</v>
      </c>
      <c r="D43" s="9"/>
      <c r="E43" s="9"/>
      <c r="F43" s="141"/>
      <c r="G43" s="57"/>
      <c r="H43" s="58">
        <v>9000</v>
      </c>
      <c r="I43" s="9"/>
      <c r="J43" s="9"/>
      <c r="K43" s="57"/>
      <c r="L43" s="58">
        <v>9000</v>
      </c>
      <c r="M43" s="9"/>
      <c r="N43" s="9"/>
      <c r="O43" s="57"/>
      <c r="P43" s="58">
        <v>9000</v>
      </c>
      <c r="Q43" s="9"/>
      <c r="R43" s="9"/>
      <c r="S43" s="58">
        <v>9000</v>
      </c>
      <c r="T43" s="9"/>
      <c r="U43" s="9"/>
    </row>
    <row r="44" spans="1:21" ht="15.75" customHeight="1">
      <c r="A44" s="76" t="s">
        <v>71</v>
      </c>
      <c r="B44" s="57"/>
      <c r="C44" s="58"/>
      <c r="D44" s="9"/>
      <c r="E44" s="9"/>
      <c r="F44" s="141"/>
      <c r="G44" s="57"/>
      <c r="H44" s="58"/>
      <c r="I44" s="9"/>
      <c r="J44" s="9"/>
      <c r="K44" s="57"/>
      <c r="L44" s="58"/>
      <c r="M44" s="9"/>
      <c r="N44" s="9"/>
      <c r="O44" s="57"/>
      <c r="P44" s="58"/>
      <c r="Q44" s="9"/>
      <c r="R44" s="9"/>
      <c r="S44" s="58"/>
      <c r="T44" s="9"/>
      <c r="U44" s="9"/>
    </row>
    <row r="45" spans="1:21" ht="15.75" hidden="1" customHeight="1">
      <c r="A45" s="77" t="s">
        <v>72</v>
      </c>
      <c r="B45" s="57"/>
      <c r="C45" s="58"/>
      <c r="D45" s="9"/>
      <c r="E45" s="9"/>
      <c r="F45" s="141"/>
      <c r="G45" s="57"/>
      <c r="H45" s="58"/>
      <c r="I45" s="9"/>
      <c r="J45" s="9"/>
      <c r="K45" s="57"/>
      <c r="L45" s="58"/>
      <c r="M45" s="9"/>
      <c r="N45" s="9"/>
      <c r="O45" s="57"/>
      <c r="P45" s="58"/>
      <c r="Q45" s="9"/>
      <c r="R45" s="9"/>
      <c r="S45" s="58"/>
      <c r="T45" s="9"/>
      <c r="U45" s="9"/>
    </row>
    <row r="46" spans="1:21" ht="15.75" customHeight="1">
      <c r="A46" s="26" t="s">
        <v>73</v>
      </c>
      <c r="B46" s="57">
        <v>7000</v>
      </c>
      <c r="C46" s="58">
        <v>14000</v>
      </c>
      <c r="D46" s="9"/>
      <c r="E46" s="9"/>
      <c r="F46" s="141"/>
      <c r="G46" s="57">
        <v>14000</v>
      </c>
      <c r="H46" s="58">
        <v>14000</v>
      </c>
      <c r="I46" s="9"/>
      <c r="J46" s="9"/>
      <c r="K46" s="57">
        <v>14000</v>
      </c>
      <c r="L46" s="58">
        <v>14000</v>
      </c>
      <c r="M46" s="9"/>
      <c r="N46" s="9"/>
      <c r="O46" s="57">
        <v>14000</v>
      </c>
      <c r="P46" s="58">
        <v>14000</v>
      </c>
      <c r="Q46" s="9"/>
      <c r="R46" s="9"/>
      <c r="S46" s="58">
        <v>14000</v>
      </c>
      <c r="T46" s="9"/>
      <c r="U46" s="64"/>
    </row>
    <row r="47" spans="1:21" ht="15.75" customHeight="1">
      <c r="A47" s="26" t="s">
        <v>74</v>
      </c>
      <c r="B47" s="57">
        <v>11200</v>
      </c>
      <c r="C47" s="58"/>
      <c r="D47" s="9"/>
      <c r="E47" s="9"/>
      <c r="F47" s="141"/>
      <c r="G47" s="57">
        <v>11200</v>
      </c>
      <c r="H47" s="58">
        <v>11200</v>
      </c>
      <c r="I47" s="9"/>
      <c r="J47" s="9"/>
      <c r="K47" s="57"/>
      <c r="L47" s="58">
        <v>11200</v>
      </c>
      <c r="M47" s="9"/>
      <c r="N47" s="9"/>
      <c r="O47" s="57"/>
      <c r="P47" s="58"/>
      <c r="Q47" s="9"/>
      <c r="R47" s="9"/>
      <c r="S47" s="58"/>
      <c r="T47" s="9"/>
      <c r="U47" s="9"/>
    </row>
    <row r="48" spans="1:21" ht="15.75" customHeight="1">
      <c r="A48" s="26" t="s">
        <v>75</v>
      </c>
      <c r="B48" s="57"/>
      <c r="C48" s="58">
        <v>5000</v>
      </c>
      <c r="D48" s="9"/>
      <c r="E48" s="9"/>
      <c r="F48" s="141"/>
      <c r="G48" s="57"/>
      <c r="H48" s="58">
        <v>5000</v>
      </c>
      <c r="I48" s="9"/>
      <c r="J48" s="9"/>
      <c r="K48" s="57"/>
      <c r="L48" s="58"/>
      <c r="M48" s="9"/>
      <c r="N48" s="9"/>
      <c r="O48" s="57"/>
      <c r="P48" s="58"/>
      <c r="Q48" s="9"/>
      <c r="R48" s="9"/>
      <c r="S48" s="58"/>
      <c r="T48" s="9"/>
      <c r="U48" s="9"/>
    </row>
    <row r="49" spans="1:21" ht="15.75" customHeight="1">
      <c r="A49" s="26" t="s">
        <v>76</v>
      </c>
      <c r="B49" s="57"/>
      <c r="C49" s="58"/>
      <c r="D49" s="9"/>
      <c r="E49" s="9"/>
      <c r="F49" s="141"/>
      <c r="G49" s="57"/>
      <c r="H49" s="58"/>
      <c r="I49" s="9"/>
      <c r="J49" s="9"/>
      <c r="K49" s="57"/>
      <c r="L49" s="58">
        <v>5200</v>
      </c>
      <c r="M49" s="9"/>
      <c r="N49" s="9"/>
      <c r="O49" s="57"/>
      <c r="P49" s="58"/>
      <c r="Q49" s="9"/>
      <c r="R49" s="9"/>
      <c r="S49" s="58"/>
      <c r="T49" s="9"/>
      <c r="U49" s="9"/>
    </row>
    <row r="50" spans="1:21" ht="15.75" customHeight="1">
      <c r="A50" s="26" t="s">
        <v>77</v>
      </c>
      <c r="B50" s="57"/>
      <c r="C50" s="58">
        <v>4200</v>
      </c>
      <c r="D50" s="9"/>
      <c r="E50" s="9"/>
      <c r="F50" s="141"/>
      <c r="G50" s="57"/>
      <c r="H50" s="58"/>
      <c r="I50" s="9"/>
      <c r="J50" s="9"/>
      <c r="K50" s="57"/>
      <c r="L50" s="58"/>
      <c r="M50" s="9"/>
      <c r="N50" s="9"/>
      <c r="O50" s="57"/>
      <c r="P50" s="58"/>
      <c r="Q50" s="9"/>
      <c r="R50" s="9"/>
      <c r="S50" s="58"/>
      <c r="T50" s="9"/>
      <c r="U50" s="9"/>
    </row>
    <row r="51" spans="1:21" ht="15.75" customHeight="1">
      <c r="A51" s="75" t="s">
        <v>78</v>
      </c>
      <c r="B51" s="57"/>
      <c r="C51" s="58"/>
      <c r="D51" s="9"/>
      <c r="E51" s="9"/>
      <c r="F51" s="141"/>
      <c r="G51" s="57"/>
      <c r="H51" s="58"/>
      <c r="I51" s="9"/>
      <c r="J51" s="9"/>
      <c r="K51" s="57"/>
      <c r="L51" s="58"/>
      <c r="M51" s="9"/>
      <c r="N51" s="9"/>
      <c r="O51" s="57"/>
      <c r="P51" s="58"/>
      <c r="Q51" s="9"/>
      <c r="R51" s="9"/>
      <c r="S51" s="58"/>
      <c r="T51" s="9"/>
      <c r="U51" s="9"/>
    </row>
    <row r="52" spans="1:21" ht="15.75" hidden="1" customHeight="1">
      <c r="A52" s="78" t="s">
        <v>79</v>
      </c>
      <c r="B52" s="57"/>
      <c r="C52" s="58"/>
      <c r="D52" s="9"/>
      <c r="E52" s="9"/>
      <c r="F52" s="141"/>
      <c r="G52" s="57"/>
      <c r="H52" s="58"/>
      <c r="I52" s="9"/>
      <c r="J52" s="9"/>
      <c r="K52" s="57"/>
      <c r="L52" s="58"/>
      <c r="M52" s="9"/>
      <c r="N52" s="9"/>
      <c r="O52" s="57"/>
      <c r="P52" s="58"/>
      <c r="Q52" s="9"/>
      <c r="R52" s="9"/>
      <c r="S52" s="58"/>
      <c r="T52" s="79"/>
      <c r="U52" s="79"/>
    </row>
    <row r="53" spans="1:21" ht="30.75" customHeight="1">
      <c r="A53" s="80" t="s">
        <v>80</v>
      </c>
      <c r="B53" s="57"/>
      <c r="C53" s="58"/>
      <c r="D53" s="9"/>
      <c r="E53" s="9"/>
      <c r="F53" s="141"/>
      <c r="G53" s="57"/>
      <c r="H53" s="58"/>
      <c r="I53" s="9"/>
      <c r="J53" s="9"/>
      <c r="K53" s="57"/>
      <c r="L53" s="58"/>
      <c r="M53" s="9"/>
      <c r="N53" s="9"/>
      <c r="O53" s="57"/>
      <c r="P53" s="58"/>
      <c r="Q53" s="9"/>
      <c r="R53" s="9"/>
      <c r="S53" s="58"/>
      <c r="T53" s="79"/>
      <c r="U53" s="79"/>
    </row>
    <row r="54" spans="1:21" ht="20.100000000000001" customHeight="1">
      <c r="A54" s="26" t="s">
        <v>81</v>
      </c>
      <c r="B54" s="57">
        <v>15000</v>
      </c>
      <c r="C54" s="58">
        <v>15000</v>
      </c>
      <c r="D54" s="9">
        <v>15000</v>
      </c>
      <c r="E54" s="9">
        <v>15000</v>
      </c>
      <c r="F54" s="141" t="s">
        <v>37</v>
      </c>
      <c r="G54" s="57">
        <v>15000</v>
      </c>
      <c r="H54" s="58">
        <v>15000</v>
      </c>
      <c r="I54" s="9"/>
      <c r="J54" s="9"/>
      <c r="K54" s="57">
        <v>15000</v>
      </c>
      <c r="L54" s="58">
        <v>15000</v>
      </c>
      <c r="M54" s="9"/>
      <c r="N54" s="9"/>
      <c r="O54" s="57">
        <v>15000</v>
      </c>
      <c r="P54" s="58">
        <v>15000</v>
      </c>
      <c r="Q54" s="9"/>
      <c r="R54" s="9"/>
      <c r="S54" s="58">
        <v>15000</v>
      </c>
      <c r="T54" s="9"/>
      <c r="U54" s="9"/>
    </row>
    <row r="55" spans="1:21" ht="15.75" customHeight="1">
      <c r="A55" s="26" t="s">
        <v>82</v>
      </c>
      <c r="B55" s="57">
        <v>80000</v>
      </c>
      <c r="C55" s="58">
        <v>100000</v>
      </c>
      <c r="D55" s="9">
        <v>75000</v>
      </c>
      <c r="E55" s="9">
        <v>50000</v>
      </c>
      <c r="F55" s="141" t="s">
        <v>83</v>
      </c>
      <c r="G55" s="57">
        <v>100000</v>
      </c>
      <c r="H55" s="58">
        <v>110000</v>
      </c>
      <c r="I55" s="9"/>
      <c r="J55" s="9"/>
      <c r="K55" s="57">
        <v>100000</v>
      </c>
      <c r="L55" s="58">
        <v>110000</v>
      </c>
      <c r="M55" s="9"/>
      <c r="N55" s="9"/>
      <c r="O55" s="57">
        <v>110000</v>
      </c>
      <c r="P55" s="58">
        <v>120000</v>
      </c>
      <c r="Q55" s="9"/>
      <c r="R55" s="9"/>
      <c r="S55" s="58">
        <v>130000</v>
      </c>
      <c r="T55" s="9"/>
      <c r="U55" s="9"/>
    </row>
    <row r="56" spans="1:21" ht="15.75" customHeight="1">
      <c r="A56" s="27" t="s">
        <v>71</v>
      </c>
      <c r="B56" s="57"/>
      <c r="C56" s="58"/>
      <c r="D56" s="9"/>
      <c r="E56" s="9"/>
      <c r="F56" s="141"/>
      <c r="G56" s="57"/>
      <c r="H56" s="58"/>
      <c r="I56" s="9"/>
      <c r="J56" s="9"/>
      <c r="K56" s="57"/>
      <c r="L56" s="58"/>
      <c r="M56" s="9"/>
      <c r="N56" s="9"/>
      <c r="O56" s="57"/>
      <c r="P56" s="58"/>
      <c r="Q56" s="9"/>
      <c r="R56" s="9"/>
      <c r="S56" s="58"/>
      <c r="T56" s="9"/>
      <c r="U56" s="9"/>
    </row>
    <row r="57" spans="1:21" ht="15.75" customHeight="1">
      <c r="A57" s="26" t="s">
        <v>84</v>
      </c>
      <c r="B57" s="57"/>
      <c r="C57" s="58">
        <v>750</v>
      </c>
      <c r="D57" s="9"/>
      <c r="E57" s="9"/>
      <c r="F57" s="141"/>
      <c r="G57" s="57"/>
      <c r="H57" s="58">
        <v>750</v>
      </c>
      <c r="I57" s="9"/>
      <c r="J57" s="9"/>
      <c r="K57" s="57"/>
      <c r="L57" s="58">
        <v>750</v>
      </c>
      <c r="M57" s="9"/>
      <c r="N57" s="9"/>
      <c r="O57" s="57"/>
      <c r="P57" s="58">
        <v>750</v>
      </c>
      <c r="Q57" s="9"/>
      <c r="R57" s="9"/>
      <c r="S57" s="58">
        <v>750</v>
      </c>
      <c r="T57" s="9"/>
      <c r="U57" s="9"/>
    </row>
    <row r="58" spans="1:21" ht="15.75" customHeight="1">
      <c r="A58" s="26" t="s">
        <v>85</v>
      </c>
      <c r="B58" s="57">
        <v>2000</v>
      </c>
      <c r="C58" s="58">
        <v>2000</v>
      </c>
      <c r="D58" s="9"/>
      <c r="E58" s="9"/>
      <c r="F58" s="141"/>
      <c r="G58" s="57">
        <v>2000</v>
      </c>
      <c r="H58" s="58">
        <v>2000</v>
      </c>
      <c r="I58" s="9"/>
      <c r="J58" s="9"/>
      <c r="K58" s="57">
        <v>2000</v>
      </c>
      <c r="L58" s="58">
        <v>2000</v>
      </c>
      <c r="M58" s="9"/>
      <c r="N58" s="9"/>
      <c r="O58" s="57">
        <v>2000</v>
      </c>
      <c r="P58" s="58">
        <v>2000</v>
      </c>
      <c r="Q58" s="9"/>
      <c r="R58" s="9"/>
      <c r="S58" s="58">
        <v>2000</v>
      </c>
      <c r="T58" s="9"/>
      <c r="U58" s="9"/>
    </row>
    <row r="59" spans="1:21" ht="15.75" customHeight="1">
      <c r="A59" s="26" t="s">
        <v>86</v>
      </c>
      <c r="B59" s="57">
        <v>5000</v>
      </c>
      <c r="C59" s="58">
        <v>5000</v>
      </c>
      <c r="D59" s="9"/>
      <c r="E59" s="9"/>
      <c r="F59" s="141"/>
      <c r="G59" s="57">
        <v>5000</v>
      </c>
      <c r="H59" s="58">
        <v>5000</v>
      </c>
      <c r="I59" s="9"/>
      <c r="J59" s="9"/>
      <c r="K59" s="57">
        <v>5000</v>
      </c>
      <c r="L59" s="58">
        <v>5000</v>
      </c>
      <c r="M59" s="9"/>
      <c r="N59" s="9"/>
      <c r="O59" s="57">
        <v>5000</v>
      </c>
      <c r="P59" s="58">
        <v>5000</v>
      </c>
      <c r="Q59" s="9"/>
      <c r="R59" s="9"/>
      <c r="S59" s="58">
        <v>5000</v>
      </c>
      <c r="T59" s="9"/>
      <c r="U59" s="9"/>
    </row>
    <row r="60" spans="1:21" ht="15.75" customHeight="1">
      <c r="A60" s="26" t="s">
        <v>87</v>
      </c>
      <c r="B60" s="57">
        <v>20000</v>
      </c>
      <c r="C60" s="58">
        <v>20000</v>
      </c>
      <c r="D60" s="9">
        <v>10000</v>
      </c>
      <c r="E60" s="9">
        <v>10000</v>
      </c>
      <c r="F60" s="141" t="s">
        <v>62</v>
      </c>
      <c r="G60" s="57">
        <v>20000</v>
      </c>
      <c r="H60" s="58">
        <v>20000</v>
      </c>
      <c r="I60" s="9"/>
      <c r="J60" s="9"/>
      <c r="K60" s="57">
        <v>20000</v>
      </c>
      <c r="L60" s="58">
        <v>20000</v>
      </c>
      <c r="M60" s="9"/>
      <c r="N60" s="9"/>
      <c r="O60" s="57">
        <v>20000</v>
      </c>
      <c r="P60" s="58">
        <v>15000</v>
      </c>
      <c r="Q60" s="9"/>
      <c r="R60" s="9"/>
      <c r="S60" s="58">
        <v>10000</v>
      </c>
      <c r="T60" s="9"/>
      <c r="U60" s="9"/>
    </row>
    <row r="61" spans="1:21" ht="15.75" customHeight="1">
      <c r="A61" s="7" t="s">
        <v>88</v>
      </c>
      <c r="B61" s="57"/>
      <c r="C61" s="58">
        <v>20000</v>
      </c>
      <c r="D61" s="9"/>
      <c r="E61" s="9"/>
      <c r="F61" s="141"/>
      <c r="G61" s="57"/>
      <c r="H61" s="58">
        <v>10000</v>
      </c>
      <c r="I61" s="9"/>
      <c r="J61" s="9"/>
      <c r="K61" s="57"/>
      <c r="L61" s="58">
        <v>10000</v>
      </c>
      <c r="M61" s="9"/>
      <c r="N61" s="9"/>
      <c r="O61" s="57"/>
      <c r="P61" s="58">
        <v>6000</v>
      </c>
      <c r="Q61" s="9"/>
      <c r="R61" s="9"/>
      <c r="S61" s="58">
        <v>10000</v>
      </c>
      <c r="T61" s="30"/>
      <c r="U61" s="30"/>
    </row>
    <row r="62" spans="1:21" ht="15.75" customHeight="1">
      <c r="A62" s="111" t="s">
        <v>89</v>
      </c>
      <c r="B62" s="110"/>
      <c r="C62" s="110">
        <v>25000</v>
      </c>
      <c r="D62" s="110"/>
      <c r="E62" s="9"/>
      <c r="F62" s="141"/>
      <c r="G62" s="57"/>
      <c r="H62" s="58"/>
      <c r="I62" s="9"/>
      <c r="J62" s="9"/>
      <c r="K62" s="57"/>
      <c r="L62" s="58"/>
      <c r="M62" s="9"/>
      <c r="N62" s="9"/>
      <c r="O62" s="57"/>
      <c r="P62" s="58"/>
      <c r="Q62" s="9"/>
      <c r="R62" s="9"/>
      <c r="S62" s="58"/>
      <c r="T62" s="30"/>
      <c r="U62" s="30"/>
    </row>
    <row r="63" spans="1:21" ht="15.75" customHeight="1">
      <c r="A63" s="7" t="s">
        <v>90</v>
      </c>
      <c r="B63" s="57"/>
      <c r="C63" s="58">
        <v>14000</v>
      </c>
      <c r="D63" s="9"/>
      <c r="E63" s="9"/>
      <c r="F63" s="141"/>
      <c r="G63" s="57"/>
      <c r="H63" s="58"/>
      <c r="I63" s="9"/>
      <c r="J63" s="9"/>
      <c r="K63" s="57"/>
      <c r="L63" s="58"/>
      <c r="M63" s="9"/>
      <c r="N63" s="9"/>
      <c r="O63" s="57"/>
      <c r="P63" s="58"/>
      <c r="Q63" s="9"/>
      <c r="R63" s="9"/>
      <c r="S63" s="58"/>
      <c r="T63" s="30"/>
      <c r="U63" s="30"/>
    </row>
    <row r="64" spans="1:21" ht="15.75" customHeight="1">
      <c r="A64" s="97" t="s">
        <v>91</v>
      </c>
      <c r="B64" s="57"/>
      <c r="C64" s="58">
        <v>1500</v>
      </c>
      <c r="D64" s="9"/>
      <c r="E64" s="9"/>
      <c r="F64" s="141"/>
      <c r="G64" s="57"/>
      <c r="H64" s="58"/>
      <c r="I64" s="9"/>
      <c r="J64" s="9"/>
      <c r="K64" s="57"/>
      <c r="L64" s="58"/>
      <c r="M64" s="9"/>
      <c r="N64" s="9"/>
      <c r="O64" s="57"/>
      <c r="P64" s="58"/>
      <c r="Q64" s="9"/>
      <c r="R64" s="9"/>
      <c r="S64" s="58"/>
      <c r="T64" s="30"/>
      <c r="U64" s="30"/>
    </row>
    <row r="65" spans="1:22" ht="15.75" customHeight="1">
      <c r="A65" s="97" t="s">
        <v>92</v>
      </c>
      <c r="B65" s="57"/>
      <c r="C65" s="58"/>
      <c r="D65" s="9"/>
      <c r="E65" s="9"/>
      <c r="F65" s="141"/>
      <c r="G65" s="57"/>
      <c r="H65" s="58">
        <v>2000</v>
      </c>
      <c r="I65" s="9"/>
      <c r="J65" s="9"/>
      <c r="K65" s="57"/>
      <c r="L65" s="58"/>
      <c r="M65" s="9"/>
      <c r="N65" s="9"/>
      <c r="O65" s="57"/>
      <c r="P65" s="58"/>
      <c r="Q65" s="9"/>
      <c r="R65" s="9"/>
      <c r="S65" s="58"/>
      <c r="T65" s="30"/>
      <c r="U65" s="30"/>
    </row>
    <row r="66" spans="1:22" ht="15.75" customHeight="1">
      <c r="A66" s="97" t="s">
        <v>93</v>
      </c>
      <c r="B66" s="57"/>
      <c r="C66" s="58">
        <v>4000</v>
      </c>
      <c r="D66" s="9"/>
      <c r="E66" s="9"/>
      <c r="F66" s="141"/>
      <c r="G66" s="57"/>
      <c r="H66" s="58"/>
      <c r="I66" s="9"/>
      <c r="J66" s="9"/>
      <c r="K66" s="57"/>
      <c r="L66" s="58">
        <v>3500</v>
      </c>
      <c r="M66" s="9"/>
      <c r="N66" s="9"/>
      <c r="O66" s="57"/>
      <c r="P66" s="58"/>
      <c r="Q66" s="9"/>
      <c r="R66" s="9"/>
      <c r="S66" s="58"/>
      <c r="T66" s="30"/>
      <c r="U66" s="30"/>
    </row>
    <row r="67" spans="1:22" ht="15.75" customHeight="1">
      <c r="A67" s="26" t="s">
        <v>94</v>
      </c>
      <c r="B67" s="57"/>
      <c r="C67" s="58"/>
      <c r="D67" s="9"/>
      <c r="E67" s="9"/>
      <c r="F67" s="141"/>
      <c r="G67" s="57"/>
      <c r="H67" s="58"/>
      <c r="I67" s="9"/>
      <c r="J67" s="9"/>
      <c r="K67" s="57"/>
      <c r="L67" s="58"/>
      <c r="M67" s="9"/>
      <c r="N67" s="9"/>
      <c r="O67" s="57"/>
      <c r="P67" s="58">
        <v>4000</v>
      </c>
      <c r="Q67" s="9"/>
      <c r="R67" s="9"/>
      <c r="S67" s="58">
        <v>3600</v>
      </c>
      <c r="T67" s="30"/>
      <c r="U67" s="30"/>
    </row>
    <row r="68" spans="1:22" ht="15.75" customHeight="1">
      <c r="A68" s="81" t="s">
        <v>95</v>
      </c>
      <c r="B68" s="57">
        <v>8000</v>
      </c>
      <c r="C68" s="58">
        <v>10000</v>
      </c>
      <c r="D68" s="9"/>
      <c r="E68" s="9"/>
      <c r="F68" s="141"/>
      <c r="G68" s="57">
        <v>5000</v>
      </c>
      <c r="H68" s="58">
        <v>5000</v>
      </c>
      <c r="I68" s="9"/>
      <c r="J68" s="9"/>
      <c r="K68" s="57">
        <v>5000</v>
      </c>
      <c r="L68" s="58">
        <v>17000</v>
      </c>
      <c r="M68" s="9"/>
      <c r="N68" s="9"/>
      <c r="O68" s="57">
        <v>13000</v>
      </c>
      <c r="P68" s="58">
        <v>7000</v>
      </c>
      <c r="Q68" s="9"/>
      <c r="R68" s="9"/>
      <c r="S68" s="58">
        <v>5000</v>
      </c>
      <c r="T68" s="30"/>
      <c r="U68" s="30"/>
    </row>
    <row r="69" spans="1:22">
      <c r="A69" s="31" t="s">
        <v>96</v>
      </c>
      <c r="B69" s="83">
        <f t="shared" ref="B69:U69" si="4">SUM(B33:B68)</f>
        <v>201200</v>
      </c>
      <c r="C69" s="84">
        <f t="shared" si="4"/>
        <v>312775</v>
      </c>
      <c r="D69" s="83">
        <f t="shared" si="4"/>
        <v>151700</v>
      </c>
      <c r="E69" s="83">
        <f t="shared" si="4"/>
        <v>122000</v>
      </c>
      <c r="F69" s="147" t="s">
        <v>97</v>
      </c>
      <c r="G69" s="83">
        <f t="shared" si="4"/>
        <v>220200</v>
      </c>
      <c r="H69" s="84">
        <f t="shared" si="4"/>
        <v>259850</v>
      </c>
      <c r="I69" s="83">
        <f t="shared" si="4"/>
        <v>0</v>
      </c>
      <c r="J69" s="83">
        <f t="shared" si="4"/>
        <v>0</v>
      </c>
      <c r="K69" s="83">
        <f t="shared" si="4"/>
        <v>209000</v>
      </c>
      <c r="L69" s="84">
        <f t="shared" si="4"/>
        <v>273250</v>
      </c>
      <c r="M69" s="83">
        <f t="shared" si="4"/>
        <v>0</v>
      </c>
      <c r="N69" s="83">
        <f t="shared" si="4"/>
        <v>0</v>
      </c>
      <c r="O69" s="83">
        <f t="shared" si="4"/>
        <v>227000</v>
      </c>
      <c r="P69" s="84">
        <f t="shared" si="4"/>
        <v>247650</v>
      </c>
      <c r="Q69" s="83">
        <f t="shared" si="4"/>
        <v>0</v>
      </c>
      <c r="R69" s="83">
        <f t="shared" si="4"/>
        <v>0</v>
      </c>
      <c r="S69" s="84">
        <f t="shared" si="4"/>
        <v>254250</v>
      </c>
      <c r="T69" s="83">
        <f t="shared" si="4"/>
        <v>0</v>
      </c>
      <c r="U69" s="83">
        <f t="shared" si="4"/>
        <v>0</v>
      </c>
      <c r="V69" s="13">
        <f>U69+R69+N69+J69+E69</f>
        <v>122000</v>
      </c>
    </row>
    <row r="70" spans="1:22" ht="15" customHeight="1">
      <c r="B70" s="17"/>
      <c r="C70" s="6"/>
      <c r="D70" s="17"/>
      <c r="E70" s="17" t="s">
        <v>98</v>
      </c>
      <c r="F70" s="143" t="s">
        <v>98</v>
      </c>
      <c r="G70" s="17"/>
      <c r="H70" s="6"/>
      <c r="I70" s="17"/>
      <c r="J70" s="17"/>
      <c r="K70" s="65"/>
      <c r="L70" s="6"/>
      <c r="M70" s="17"/>
      <c r="N70" s="17"/>
      <c r="O70" s="17"/>
      <c r="P70" s="6"/>
      <c r="Q70" s="17"/>
      <c r="R70" s="17"/>
      <c r="S70" s="6"/>
      <c r="T70" s="17"/>
      <c r="U70" s="17"/>
    </row>
    <row r="71" spans="1:22" ht="15" customHeight="1">
      <c r="A71" s="24" t="s">
        <v>99</v>
      </c>
      <c r="B71" s="25"/>
      <c r="C71" s="6"/>
      <c r="D71" s="33"/>
      <c r="E71" s="33"/>
      <c r="F71" s="146"/>
      <c r="G71" s="25"/>
      <c r="H71" s="6"/>
      <c r="I71" s="33"/>
      <c r="J71" s="33"/>
      <c r="K71" s="74"/>
      <c r="L71" s="6"/>
      <c r="M71" s="33"/>
      <c r="N71" s="33"/>
      <c r="O71" s="25"/>
      <c r="P71" s="6"/>
      <c r="Q71" s="33"/>
      <c r="R71" s="33"/>
      <c r="S71" s="6"/>
      <c r="T71" s="33"/>
      <c r="U71" s="33"/>
    </row>
    <row r="72" spans="1:22" ht="15" customHeight="1">
      <c r="A72" s="34" t="s">
        <v>100</v>
      </c>
      <c r="B72" s="57">
        <v>185500</v>
      </c>
      <c r="C72" s="58">
        <v>167000</v>
      </c>
      <c r="D72" s="58">
        <v>167000</v>
      </c>
      <c r="E72" s="58">
        <v>167000</v>
      </c>
      <c r="F72" s="141" t="s">
        <v>101</v>
      </c>
      <c r="G72" s="57">
        <v>167000</v>
      </c>
      <c r="H72" s="58">
        <v>197500</v>
      </c>
      <c r="I72" s="9"/>
      <c r="J72" s="9"/>
      <c r="K72" s="57">
        <v>132000</v>
      </c>
      <c r="L72" s="58">
        <v>200500</v>
      </c>
      <c r="M72" s="9"/>
      <c r="N72" s="9"/>
      <c r="O72" s="57">
        <v>203000</v>
      </c>
      <c r="P72" s="58">
        <v>229500</v>
      </c>
      <c r="Q72" s="9"/>
      <c r="R72" s="9"/>
      <c r="S72" s="58">
        <v>252000</v>
      </c>
      <c r="T72" s="9"/>
      <c r="U72" s="9"/>
    </row>
    <row r="73" spans="1:22" ht="15" customHeight="1">
      <c r="A73" s="26" t="s">
        <v>102</v>
      </c>
      <c r="B73" s="57">
        <v>75000</v>
      </c>
      <c r="C73" s="58">
        <v>234000</v>
      </c>
      <c r="D73" s="58">
        <v>234000</v>
      </c>
      <c r="E73" s="58">
        <v>234000</v>
      </c>
      <c r="F73" s="141" t="s">
        <v>103</v>
      </c>
      <c r="G73" s="57">
        <v>100000</v>
      </c>
      <c r="H73" s="58">
        <v>57000</v>
      </c>
      <c r="I73" s="9"/>
      <c r="J73" s="9"/>
      <c r="K73" s="57">
        <v>75000</v>
      </c>
      <c r="L73" s="58">
        <v>52000</v>
      </c>
      <c r="M73" s="9"/>
      <c r="N73" s="9"/>
      <c r="O73" s="57">
        <v>50000</v>
      </c>
      <c r="P73" s="58">
        <v>52000</v>
      </c>
      <c r="Q73" s="9"/>
      <c r="R73" s="9"/>
      <c r="S73" s="58">
        <v>50000</v>
      </c>
      <c r="T73" s="9"/>
      <c r="U73" s="9"/>
    </row>
    <row r="74" spans="1:22" ht="15" customHeight="1">
      <c r="A74" s="26" t="s">
        <v>104</v>
      </c>
      <c r="B74" s="57">
        <v>24000</v>
      </c>
      <c r="C74" s="58"/>
      <c r="D74" s="58"/>
      <c r="E74" s="9"/>
      <c r="F74" s="141"/>
      <c r="G74" s="57">
        <v>3500</v>
      </c>
      <c r="H74" s="58"/>
      <c r="I74" s="9"/>
      <c r="J74" s="9"/>
      <c r="K74" s="57">
        <v>4000</v>
      </c>
      <c r="L74" s="58"/>
      <c r="M74" s="9"/>
      <c r="N74" s="9"/>
      <c r="O74" s="57">
        <v>16100</v>
      </c>
      <c r="P74" s="58"/>
      <c r="Q74" s="9"/>
      <c r="R74" s="9"/>
      <c r="S74" s="58"/>
      <c r="T74" s="9"/>
      <c r="U74" s="9"/>
    </row>
    <row r="75" spans="1:22" ht="15" customHeight="1">
      <c r="A75" s="34" t="s">
        <v>105</v>
      </c>
      <c r="B75" s="57">
        <v>27650</v>
      </c>
      <c r="C75" s="58">
        <v>12750</v>
      </c>
      <c r="D75" s="58">
        <v>12750</v>
      </c>
      <c r="E75" s="58">
        <v>12750</v>
      </c>
      <c r="F75" s="141" t="s">
        <v>106</v>
      </c>
      <c r="G75" s="57">
        <v>150</v>
      </c>
      <c r="H75" s="58">
        <v>91050</v>
      </c>
      <c r="I75" s="9"/>
      <c r="J75" s="9"/>
      <c r="K75" s="57">
        <v>150</v>
      </c>
      <c r="L75" s="58">
        <v>830</v>
      </c>
      <c r="M75" s="9"/>
      <c r="N75" s="9"/>
      <c r="O75" s="57">
        <v>10150</v>
      </c>
      <c r="P75" s="58">
        <v>20000</v>
      </c>
      <c r="Q75" s="9"/>
      <c r="R75" s="9"/>
      <c r="S75" s="58"/>
      <c r="T75" s="9"/>
      <c r="U75" s="9"/>
    </row>
    <row r="76" spans="1:22" ht="15" customHeight="1">
      <c r="A76" s="34" t="s">
        <v>107</v>
      </c>
      <c r="B76" s="57"/>
      <c r="C76" s="58"/>
      <c r="D76" s="58"/>
      <c r="E76" s="9"/>
      <c r="F76" s="141"/>
      <c r="G76" s="57"/>
      <c r="H76" s="58"/>
      <c r="I76" s="9"/>
      <c r="J76" s="9"/>
      <c r="K76" s="57"/>
      <c r="L76" s="58"/>
      <c r="M76" s="9"/>
      <c r="N76" s="9"/>
      <c r="O76" s="57"/>
      <c r="P76" s="58"/>
      <c r="Q76" s="9"/>
      <c r="R76" s="9"/>
      <c r="S76" s="58"/>
      <c r="T76" s="9"/>
      <c r="U76" s="9"/>
    </row>
    <row r="77" spans="1:22" ht="15" customHeight="1">
      <c r="A77" s="35" t="s">
        <v>108</v>
      </c>
      <c r="B77" s="57">
        <v>5000</v>
      </c>
      <c r="C77" s="60">
        <v>3000</v>
      </c>
      <c r="D77" s="60">
        <v>3000</v>
      </c>
      <c r="E77" s="9">
        <v>3000</v>
      </c>
      <c r="F77" s="141" t="s">
        <v>109</v>
      </c>
      <c r="G77" s="57">
        <v>5000</v>
      </c>
      <c r="H77" s="60">
        <v>5000</v>
      </c>
      <c r="I77" s="9"/>
      <c r="J77" s="9"/>
      <c r="K77" s="57">
        <v>5000</v>
      </c>
      <c r="L77" s="60">
        <v>5000</v>
      </c>
      <c r="M77" s="9"/>
      <c r="N77" s="64"/>
      <c r="O77" s="57">
        <v>5000</v>
      </c>
      <c r="P77" s="60">
        <v>5000</v>
      </c>
      <c r="Q77" s="9"/>
      <c r="R77" s="64"/>
      <c r="S77" s="60">
        <v>5000</v>
      </c>
      <c r="T77" s="9"/>
      <c r="U77" s="64"/>
    </row>
    <row r="78" spans="1:22" ht="15" customHeight="1">
      <c r="A78" s="28" t="s">
        <v>110</v>
      </c>
      <c r="B78" s="57">
        <v>8000</v>
      </c>
      <c r="C78" s="60">
        <v>8000</v>
      </c>
      <c r="D78" s="60">
        <v>8000</v>
      </c>
      <c r="E78" s="9">
        <v>8000</v>
      </c>
      <c r="F78" s="141" t="s">
        <v>111</v>
      </c>
      <c r="G78" s="57"/>
      <c r="H78" s="60"/>
      <c r="I78" s="9"/>
      <c r="J78" s="9"/>
      <c r="K78" s="57"/>
      <c r="L78" s="60"/>
      <c r="M78" s="9"/>
      <c r="N78" s="9"/>
      <c r="O78" s="57"/>
      <c r="P78" s="60"/>
      <c r="Q78" s="9"/>
      <c r="R78" s="9"/>
      <c r="S78" s="60"/>
      <c r="T78" s="9"/>
      <c r="U78" s="9"/>
    </row>
    <row r="79" spans="1:22" ht="15" customHeight="1">
      <c r="A79" s="36" t="s">
        <v>112</v>
      </c>
      <c r="B79" s="57"/>
      <c r="C79" s="60"/>
      <c r="D79" s="60"/>
      <c r="E79" s="9"/>
      <c r="F79" s="141"/>
      <c r="G79" s="57"/>
      <c r="H79" s="60"/>
      <c r="I79" s="9"/>
      <c r="J79" s="9"/>
      <c r="K79" s="57"/>
      <c r="L79" s="60"/>
      <c r="M79" s="9"/>
      <c r="N79" s="9"/>
      <c r="O79" s="57">
        <v>5000</v>
      </c>
      <c r="P79" s="60"/>
      <c r="Q79" s="9"/>
      <c r="R79" s="9"/>
      <c r="S79" s="60"/>
      <c r="T79" s="9"/>
      <c r="U79" s="64"/>
    </row>
    <row r="80" spans="1:22" ht="15" customHeight="1">
      <c r="A80" s="36" t="s">
        <v>113</v>
      </c>
      <c r="B80" s="57"/>
      <c r="C80" s="60"/>
      <c r="D80" s="60"/>
      <c r="E80" s="9"/>
      <c r="F80" s="141"/>
      <c r="G80" s="57"/>
      <c r="H80" s="60"/>
      <c r="I80" s="9"/>
      <c r="J80" s="9"/>
      <c r="K80" s="57">
        <v>40000</v>
      </c>
      <c r="L80" s="60"/>
      <c r="M80" s="9"/>
      <c r="N80" s="9"/>
      <c r="O80" s="57">
        <v>40000</v>
      </c>
      <c r="P80" s="60"/>
      <c r="Q80" s="9"/>
      <c r="R80" s="64"/>
      <c r="S80" s="60"/>
      <c r="T80" s="9"/>
      <c r="U80" s="64"/>
    </row>
    <row r="81" spans="1:22" ht="15" customHeight="1">
      <c r="A81" s="36" t="s">
        <v>114</v>
      </c>
      <c r="B81" s="57"/>
      <c r="C81" s="60"/>
      <c r="D81" s="60"/>
      <c r="E81" s="9"/>
      <c r="F81" s="141"/>
      <c r="G81" s="57">
        <v>25000</v>
      </c>
      <c r="H81" s="60"/>
      <c r="I81" s="9"/>
      <c r="J81" s="9"/>
      <c r="K81" s="57">
        <v>25000</v>
      </c>
      <c r="L81" s="60"/>
      <c r="M81" s="9"/>
      <c r="N81" s="64"/>
      <c r="O81" s="57">
        <v>25000</v>
      </c>
      <c r="P81" s="60"/>
      <c r="Q81" s="9"/>
      <c r="R81" s="64"/>
      <c r="S81" s="60"/>
      <c r="T81" s="9"/>
      <c r="U81" s="64"/>
    </row>
    <row r="82" spans="1:22" ht="15" customHeight="1">
      <c r="A82" s="85" t="s">
        <v>71</v>
      </c>
      <c r="B82" s="57"/>
      <c r="C82" s="60"/>
      <c r="D82" s="60"/>
      <c r="E82" s="9"/>
      <c r="F82" s="141"/>
      <c r="G82" s="57"/>
      <c r="H82" s="60"/>
      <c r="I82" s="9"/>
      <c r="J82" s="9"/>
      <c r="K82" s="57"/>
      <c r="L82" s="60"/>
      <c r="M82" s="9"/>
      <c r="N82" s="9"/>
      <c r="O82" s="57"/>
      <c r="P82" s="60"/>
      <c r="Q82" s="9"/>
      <c r="R82" s="9"/>
      <c r="S82" s="60"/>
      <c r="T82" s="9"/>
      <c r="U82" s="9"/>
    </row>
    <row r="83" spans="1:22" ht="15" customHeight="1">
      <c r="A83" s="36" t="s">
        <v>115</v>
      </c>
      <c r="B83" s="57"/>
      <c r="C83" s="60">
        <v>70000</v>
      </c>
      <c r="D83" s="60">
        <v>70000</v>
      </c>
      <c r="E83" s="9">
        <v>0</v>
      </c>
      <c r="F83" s="141" t="s">
        <v>116</v>
      </c>
      <c r="G83" s="57"/>
      <c r="H83" s="60"/>
      <c r="I83" s="9"/>
      <c r="J83" s="9"/>
      <c r="K83" s="57"/>
      <c r="L83" s="60"/>
      <c r="M83" s="9"/>
      <c r="N83" s="9"/>
      <c r="O83" s="57"/>
      <c r="P83" s="60"/>
      <c r="Q83" s="9"/>
      <c r="R83" s="9"/>
      <c r="S83" s="60"/>
      <c r="T83" s="9"/>
      <c r="U83" s="9"/>
    </row>
    <row r="84" spans="1:22" ht="15" customHeight="1">
      <c r="A84" s="36" t="s">
        <v>117</v>
      </c>
      <c r="B84" s="57"/>
      <c r="C84" s="60">
        <v>28000</v>
      </c>
      <c r="D84" s="60">
        <v>28000</v>
      </c>
      <c r="E84" s="9">
        <v>28000</v>
      </c>
      <c r="F84" s="141" t="s">
        <v>118</v>
      </c>
      <c r="G84" s="57"/>
      <c r="H84" s="60">
        <v>28000</v>
      </c>
      <c r="I84" s="9"/>
      <c r="J84" s="9"/>
      <c r="K84" s="57"/>
      <c r="L84" s="60"/>
      <c r="M84" s="9"/>
      <c r="N84" s="9"/>
      <c r="O84" s="57"/>
      <c r="P84" s="60"/>
      <c r="Q84" s="9"/>
      <c r="R84" s="9"/>
      <c r="S84" s="60"/>
      <c r="T84" s="9"/>
      <c r="U84" s="9"/>
    </row>
    <row r="85" spans="1:22" ht="15" customHeight="1">
      <c r="A85" s="10" t="s">
        <v>119</v>
      </c>
      <c r="B85" s="57">
        <v>14000</v>
      </c>
      <c r="C85" s="58">
        <v>1000</v>
      </c>
      <c r="D85" s="58">
        <v>1000</v>
      </c>
      <c r="E85" s="9">
        <v>1000</v>
      </c>
      <c r="F85" s="141" t="s">
        <v>120</v>
      </c>
      <c r="G85" s="57">
        <v>24000</v>
      </c>
      <c r="H85" s="58"/>
      <c r="I85" s="9"/>
      <c r="J85" s="9"/>
      <c r="K85" s="57">
        <v>10000</v>
      </c>
      <c r="L85" s="58">
        <v>14000</v>
      </c>
      <c r="M85" s="9"/>
      <c r="N85" s="9"/>
      <c r="O85" s="57"/>
      <c r="P85" s="58">
        <v>24000</v>
      </c>
      <c r="Q85" s="9"/>
      <c r="R85" s="9"/>
      <c r="S85" s="58">
        <v>10000</v>
      </c>
      <c r="T85" s="9"/>
      <c r="U85" s="9"/>
    </row>
    <row r="86" spans="1:22" ht="15" customHeight="1">
      <c r="A86" s="10" t="s">
        <v>121</v>
      </c>
      <c r="B86" s="57">
        <v>20000</v>
      </c>
      <c r="C86" s="58"/>
      <c r="D86" s="9"/>
      <c r="E86" s="9"/>
      <c r="F86" s="141"/>
      <c r="G86" s="57">
        <v>34500</v>
      </c>
      <c r="H86" s="58"/>
      <c r="I86" s="9"/>
      <c r="J86" s="9"/>
      <c r="K86" s="57">
        <v>10000</v>
      </c>
      <c r="L86" s="58">
        <v>20000</v>
      </c>
      <c r="M86" s="9"/>
      <c r="N86" s="9"/>
      <c r="O86" s="57"/>
      <c r="P86" s="58">
        <v>34500</v>
      </c>
      <c r="Q86" s="9"/>
      <c r="R86" s="9"/>
      <c r="S86" s="58"/>
      <c r="T86" s="9"/>
      <c r="U86" s="9"/>
    </row>
    <row r="87" spans="1:22" ht="15" customHeight="1">
      <c r="A87" s="107" t="s">
        <v>122</v>
      </c>
      <c r="B87" s="57"/>
      <c r="C87" s="58"/>
      <c r="D87" s="9"/>
      <c r="E87" s="9"/>
      <c r="F87" s="141"/>
      <c r="G87" s="57"/>
      <c r="H87" s="58"/>
      <c r="I87" s="9"/>
      <c r="J87" s="9"/>
      <c r="K87" s="57"/>
      <c r="L87" s="58"/>
      <c r="M87" s="9"/>
      <c r="N87" s="9"/>
      <c r="O87" s="57"/>
      <c r="P87" s="58"/>
      <c r="Q87" s="9"/>
      <c r="R87" s="9"/>
      <c r="S87" s="58">
        <v>60000</v>
      </c>
      <c r="T87" s="9"/>
      <c r="U87" s="9"/>
    </row>
    <row r="88" spans="1:22" ht="15" customHeight="1">
      <c r="A88" s="37" t="s">
        <v>123</v>
      </c>
      <c r="B88" s="57"/>
      <c r="C88" s="58"/>
      <c r="D88" s="9"/>
      <c r="E88" s="9"/>
      <c r="F88" s="141"/>
      <c r="G88" s="57"/>
      <c r="H88" s="58"/>
      <c r="I88" s="9"/>
      <c r="J88" s="9"/>
      <c r="K88" s="57"/>
      <c r="L88" s="58"/>
      <c r="M88" s="9"/>
      <c r="N88" s="9"/>
      <c r="O88" s="57"/>
      <c r="P88" s="58"/>
      <c r="Q88" s="9"/>
      <c r="R88" s="9"/>
      <c r="S88" s="58"/>
      <c r="T88" s="9"/>
      <c r="U88" s="9"/>
    </row>
    <row r="89" spans="1:22" ht="15" customHeight="1">
      <c r="A89" s="107"/>
      <c r="B89" s="57"/>
      <c r="C89" s="58"/>
      <c r="D89" s="9"/>
      <c r="E89" s="9"/>
      <c r="F89" s="141"/>
      <c r="G89" s="57"/>
      <c r="H89" s="58"/>
      <c r="I89" s="9"/>
      <c r="J89" s="9"/>
      <c r="K89" s="57"/>
      <c r="L89" s="58"/>
      <c r="M89" s="9"/>
      <c r="N89" s="9"/>
      <c r="O89" s="57"/>
      <c r="P89" s="58"/>
      <c r="Q89" s="9"/>
      <c r="R89" s="9"/>
      <c r="S89" s="58"/>
      <c r="T89" s="9"/>
      <c r="U89" s="9"/>
    </row>
    <row r="90" spans="1:22" ht="15" customHeight="1">
      <c r="A90" s="112" t="s">
        <v>89</v>
      </c>
      <c r="B90" s="110"/>
      <c r="C90" s="110"/>
      <c r="D90" s="9">
        <v>25000</v>
      </c>
      <c r="E90" s="9">
        <v>25000</v>
      </c>
      <c r="F90" s="141" t="s">
        <v>124</v>
      </c>
      <c r="G90" s="57"/>
      <c r="H90" s="58"/>
      <c r="I90" s="9"/>
      <c r="J90" s="9"/>
      <c r="K90" s="57"/>
      <c r="L90" s="58"/>
      <c r="M90" s="9"/>
      <c r="N90" s="9"/>
      <c r="O90" s="57">
        <v>30000</v>
      </c>
      <c r="P90" s="58">
        <v>25000</v>
      </c>
      <c r="Q90" s="9"/>
      <c r="R90" s="9"/>
      <c r="S90" s="58">
        <v>30000</v>
      </c>
      <c r="T90" s="9"/>
      <c r="U90" s="9"/>
    </row>
    <row r="91" spans="1:22" ht="15" customHeight="1">
      <c r="A91" s="31" t="s">
        <v>125</v>
      </c>
      <c r="B91" s="83">
        <f t="shared" ref="B91:U91" si="5">SUM(B72:B90)</f>
        <v>359150</v>
      </c>
      <c r="C91" s="84">
        <f t="shared" si="5"/>
        <v>523750</v>
      </c>
      <c r="D91" s="32">
        <f t="shared" si="5"/>
        <v>548750</v>
      </c>
      <c r="E91" s="32">
        <f t="shared" si="5"/>
        <v>478750</v>
      </c>
      <c r="F91" s="148" t="s">
        <v>126</v>
      </c>
      <c r="G91" s="83">
        <f t="shared" si="5"/>
        <v>359150</v>
      </c>
      <c r="H91" s="84">
        <f t="shared" si="5"/>
        <v>378550</v>
      </c>
      <c r="I91" s="32">
        <f t="shared" si="5"/>
        <v>0</v>
      </c>
      <c r="J91" s="32">
        <f t="shared" si="5"/>
        <v>0</v>
      </c>
      <c r="K91" s="83">
        <f t="shared" si="5"/>
        <v>301150</v>
      </c>
      <c r="L91" s="84">
        <f t="shared" si="5"/>
        <v>292330</v>
      </c>
      <c r="M91" s="32">
        <f t="shared" si="5"/>
        <v>0</v>
      </c>
      <c r="N91" s="32">
        <f t="shared" si="5"/>
        <v>0</v>
      </c>
      <c r="O91" s="83">
        <f t="shared" si="5"/>
        <v>384250</v>
      </c>
      <c r="P91" s="84">
        <f t="shared" si="5"/>
        <v>390000</v>
      </c>
      <c r="Q91" s="32">
        <f t="shared" si="5"/>
        <v>0</v>
      </c>
      <c r="R91" s="32">
        <f t="shared" si="5"/>
        <v>0</v>
      </c>
      <c r="S91" s="84">
        <f t="shared" si="5"/>
        <v>407000</v>
      </c>
      <c r="T91" s="32">
        <f t="shared" si="5"/>
        <v>0</v>
      </c>
      <c r="U91" s="32">
        <f t="shared" si="5"/>
        <v>0</v>
      </c>
    </row>
    <row r="92" spans="1:22" ht="15" customHeight="1">
      <c r="A92" s="15"/>
      <c r="B92" s="86"/>
      <c r="C92" s="87"/>
      <c r="D92" s="16"/>
      <c r="E92" s="16"/>
      <c r="F92" s="142"/>
      <c r="G92" s="86"/>
      <c r="H92" s="87"/>
      <c r="I92" s="16"/>
      <c r="J92" s="16"/>
      <c r="K92" s="86"/>
      <c r="L92" s="87"/>
      <c r="M92" s="16"/>
      <c r="N92" s="16"/>
      <c r="O92" s="86"/>
      <c r="P92" s="87"/>
      <c r="Q92" s="16"/>
      <c r="R92" s="16"/>
      <c r="S92" s="87"/>
      <c r="T92" s="16"/>
      <c r="U92" s="16"/>
    </row>
    <row r="93" spans="1:22" ht="15" customHeight="1">
      <c r="A93" s="14" t="s">
        <v>127</v>
      </c>
      <c r="B93" s="62">
        <f t="shared" ref="B93:U93" si="6">B91+B69</f>
        <v>560350</v>
      </c>
      <c r="C93" s="63">
        <f t="shared" si="6"/>
        <v>836525</v>
      </c>
      <c r="D93" s="62">
        <f t="shared" si="6"/>
        <v>700450</v>
      </c>
      <c r="E93" s="62">
        <f t="shared" si="6"/>
        <v>600750</v>
      </c>
      <c r="F93" s="149" t="s">
        <v>128</v>
      </c>
      <c r="G93" s="62">
        <f t="shared" si="6"/>
        <v>579350</v>
      </c>
      <c r="H93" s="63">
        <f t="shared" si="6"/>
        <v>638400</v>
      </c>
      <c r="I93" s="62">
        <f t="shared" si="6"/>
        <v>0</v>
      </c>
      <c r="J93" s="62">
        <f t="shared" si="6"/>
        <v>0</v>
      </c>
      <c r="K93" s="62">
        <f t="shared" si="6"/>
        <v>510150</v>
      </c>
      <c r="L93" s="63">
        <f t="shared" si="6"/>
        <v>565580</v>
      </c>
      <c r="M93" s="62">
        <f t="shared" si="6"/>
        <v>0</v>
      </c>
      <c r="N93" s="62">
        <f t="shared" si="6"/>
        <v>0</v>
      </c>
      <c r="O93" s="62">
        <f t="shared" si="6"/>
        <v>611250</v>
      </c>
      <c r="P93" s="63">
        <f t="shared" si="6"/>
        <v>637650</v>
      </c>
      <c r="Q93" s="62">
        <f t="shared" si="6"/>
        <v>0</v>
      </c>
      <c r="R93" s="62">
        <f t="shared" si="6"/>
        <v>0</v>
      </c>
      <c r="S93" s="63">
        <f t="shared" si="6"/>
        <v>661250</v>
      </c>
      <c r="T93" s="62">
        <f t="shared" si="6"/>
        <v>0</v>
      </c>
      <c r="U93" s="62">
        <f t="shared" si="6"/>
        <v>0</v>
      </c>
      <c r="V93" s="13">
        <f>U93+R93+N93+J93+E93</f>
        <v>600750</v>
      </c>
    </row>
    <row r="94" spans="1:22" ht="15" customHeight="1">
      <c r="B94" s="17"/>
      <c r="C94" s="6"/>
      <c r="D94" s="17"/>
      <c r="E94" s="17"/>
      <c r="F94" s="143"/>
      <c r="G94" s="17"/>
      <c r="H94" s="6"/>
      <c r="I94" s="17"/>
      <c r="J94" s="17"/>
      <c r="K94" s="65"/>
      <c r="L94" s="6"/>
      <c r="M94" s="17"/>
      <c r="N94" s="17"/>
      <c r="O94" s="17"/>
      <c r="P94" s="6"/>
      <c r="Q94" s="17"/>
      <c r="R94" s="17"/>
      <c r="S94" s="6"/>
      <c r="T94" s="17"/>
      <c r="U94" s="17"/>
    </row>
    <row r="95" spans="1:22" ht="15" customHeight="1">
      <c r="A95" s="22" t="s">
        <v>129</v>
      </c>
      <c r="B95" s="66"/>
      <c r="C95" s="66"/>
      <c r="D95" s="39"/>
      <c r="E95" s="39"/>
      <c r="F95" s="150"/>
      <c r="G95" s="88"/>
      <c r="H95" s="66"/>
      <c r="I95" s="39"/>
      <c r="J95" s="39"/>
      <c r="K95" s="88"/>
      <c r="L95" s="66"/>
      <c r="M95" s="39"/>
      <c r="N95" s="39"/>
      <c r="O95" s="88"/>
      <c r="P95" s="66"/>
      <c r="Q95" s="39"/>
      <c r="R95" s="39"/>
      <c r="S95" s="66"/>
      <c r="T95" s="39"/>
      <c r="U95" s="39"/>
    </row>
    <row r="96" spans="1:22" ht="15" customHeight="1">
      <c r="A96" s="34" t="s">
        <v>21</v>
      </c>
      <c r="B96" s="57">
        <v>15000</v>
      </c>
      <c r="C96" s="58">
        <v>15000</v>
      </c>
      <c r="D96" s="9">
        <v>13900</v>
      </c>
      <c r="E96" s="9">
        <v>7000</v>
      </c>
      <c r="F96" s="141" t="s">
        <v>130</v>
      </c>
      <c r="G96" s="57">
        <v>15000</v>
      </c>
      <c r="H96" s="58">
        <v>15000</v>
      </c>
      <c r="I96" s="9"/>
      <c r="J96" s="9"/>
      <c r="K96" s="57">
        <v>18500</v>
      </c>
      <c r="L96" s="58">
        <v>18500</v>
      </c>
      <c r="M96" s="9"/>
      <c r="N96" s="9"/>
      <c r="O96" s="57">
        <v>17500</v>
      </c>
      <c r="P96" s="58">
        <v>17500</v>
      </c>
      <c r="Q96" s="9"/>
      <c r="R96" s="9"/>
      <c r="S96" s="58">
        <v>17500</v>
      </c>
      <c r="T96" s="9"/>
      <c r="U96" s="9"/>
    </row>
    <row r="97" spans="1:22" ht="15" customHeight="1">
      <c r="A97" s="10" t="s">
        <v>131</v>
      </c>
      <c r="B97" s="57">
        <v>4500</v>
      </c>
      <c r="C97" s="58">
        <v>4500</v>
      </c>
      <c r="D97" s="8"/>
      <c r="E97" s="9"/>
      <c r="F97" s="141"/>
      <c r="G97" s="57">
        <v>3000</v>
      </c>
      <c r="H97" s="58">
        <v>3000</v>
      </c>
      <c r="I97" s="9"/>
      <c r="J97" s="9"/>
      <c r="K97" s="57"/>
      <c r="L97" s="58">
        <v>3000</v>
      </c>
      <c r="M97" s="9"/>
      <c r="N97" s="9"/>
      <c r="O97" s="57"/>
      <c r="P97" s="58"/>
      <c r="Q97" s="9"/>
      <c r="R97" s="9"/>
      <c r="S97" s="58"/>
      <c r="T97" s="9"/>
      <c r="U97" s="9"/>
    </row>
    <row r="98" spans="1:22" ht="15" customHeight="1">
      <c r="A98" s="34" t="s">
        <v>132</v>
      </c>
      <c r="B98" s="57"/>
      <c r="C98" s="58"/>
      <c r="D98" s="9"/>
      <c r="E98" s="9"/>
      <c r="F98" s="141"/>
      <c r="G98" s="57">
        <v>4500</v>
      </c>
      <c r="H98" s="58"/>
      <c r="I98" s="9"/>
      <c r="J98" s="9"/>
      <c r="K98" s="57">
        <v>2000</v>
      </c>
      <c r="L98" s="58"/>
      <c r="M98" s="9"/>
      <c r="N98" s="9"/>
      <c r="O98" s="57"/>
      <c r="P98" s="58"/>
      <c r="Q98" s="9"/>
      <c r="R98" s="9"/>
      <c r="S98" s="58"/>
      <c r="T98" s="9"/>
      <c r="U98" s="9"/>
    </row>
    <row r="99" spans="1:22" ht="15" customHeight="1">
      <c r="A99" s="10" t="s">
        <v>133</v>
      </c>
      <c r="B99" s="57">
        <v>23000</v>
      </c>
      <c r="C99" s="58">
        <v>23000</v>
      </c>
      <c r="D99" s="8"/>
      <c r="E99" s="9"/>
      <c r="F99" s="141"/>
      <c r="G99" s="57"/>
      <c r="H99" s="58"/>
      <c r="I99" s="9"/>
      <c r="J99" s="9"/>
      <c r="K99" s="57"/>
      <c r="L99" s="58"/>
      <c r="M99" s="9"/>
      <c r="N99" s="9"/>
      <c r="O99" s="57"/>
      <c r="P99" s="58"/>
      <c r="Q99" s="9"/>
      <c r="R99" s="9"/>
      <c r="S99" s="58"/>
      <c r="T99" s="9"/>
      <c r="U99" s="9"/>
    </row>
    <row r="100" spans="1:22" ht="15" customHeight="1">
      <c r="A100" s="34" t="s">
        <v>134</v>
      </c>
      <c r="B100" s="57"/>
      <c r="C100" s="58"/>
      <c r="D100" s="9"/>
      <c r="E100" s="9"/>
      <c r="F100" s="141"/>
      <c r="G100" s="57"/>
      <c r="H100" s="58"/>
      <c r="I100" s="9"/>
      <c r="J100" s="9"/>
      <c r="K100" s="57"/>
      <c r="L100" s="58"/>
      <c r="M100" s="9"/>
      <c r="N100" s="9"/>
      <c r="O100" s="57"/>
      <c r="P100" s="58"/>
      <c r="Q100" s="9"/>
      <c r="R100" s="9"/>
      <c r="S100" s="58"/>
      <c r="T100" s="9"/>
      <c r="U100" s="9"/>
    </row>
    <row r="101" spans="1:22" ht="15" customHeight="1">
      <c r="A101" s="10" t="s">
        <v>135</v>
      </c>
      <c r="B101" s="57">
        <v>58500</v>
      </c>
      <c r="C101" s="58">
        <v>58500</v>
      </c>
      <c r="D101" s="8">
        <v>44000</v>
      </c>
      <c r="E101" s="9">
        <v>41000</v>
      </c>
      <c r="F101" s="141" t="s">
        <v>136</v>
      </c>
      <c r="G101" s="57"/>
      <c r="H101" s="58"/>
      <c r="I101" s="9"/>
      <c r="J101" s="9"/>
      <c r="K101" s="57"/>
      <c r="L101" s="58"/>
      <c r="M101" s="9"/>
      <c r="N101" s="9"/>
      <c r="O101" s="57"/>
      <c r="P101" s="58"/>
      <c r="Q101" s="9"/>
      <c r="R101" s="9"/>
      <c r="S101" s="58"/>
      <c r="T101" s="9"/>
      <c r="U101" s="9"/>
    </row>
    <row r="102" spans="1:22" ht="30.75" customHeight="1">
      <c r="A102" s="10" t="s">
        <v>137</v>
      </c>
      <c r="B102" s="57"/>
      <c r="C102" s="58"/>
      <c r="D102" s="9"/>
      <c r="E102" s="9"/>
      <c r="F102" s="141"/>
      <c r="G102" s="57">
        <v>5500</v>
      </c>
      <c r="H102" s="58">
        <v>5500</v>
      </c>
      <c r="I102" s="9"/>
      <c r="J102" s="9"/>
      <c r="K102" s="57"/>
      <c r="L102" s="58"/>
      <c r="M102" s="9"/>
      <c r="N102" s="9"/>
      <c r="O102" s="57"/>
      <c r="P102" s="58"/>
      <c r="Q102" s="9"/>
      <c r="R102" s="9"/>
      <c r="S102" s="58"/>
      <c r="T102" s="9"/>
      <c r="U102" s="9"/>
    </row>
    <row r="103" spans="1:22" ht="15" customHeight="1">
      <c r="A103" s="10" t="s">
        <v>138</v>
      </c>
      <c r="B103" s="57"/>
      <c r="C103" s="58">
        <v>8000</v>
      </c>
      <c r="D103" s="8"/>
      <c r="E103" s="9"/>
      <c r="F103" s="141"/>
      <c r="G103" s="57"/>
      <c r="H103" s="58">
        <v>7000</v>
      </c>
      <c r="I103" s="9"/>
      <c r="J103" s="9"/>
      <c r="K103" s="57"/>
      <c r="L103" s="58">
        <v>5000</v>
      </c>
      <c r="M103" s="9"/>
      <c r="N103" s="9"/>
      <c r="O103" s="57"/>
      <c r="P103" s="58"/>
      <c r="Q103" s="9"/>
      <c r="R103" s="9"/>
      <c r="S103" s="58"/>
      <c r="T103" s="30"/>
      <c r="U103" s="30"/>
    </row>
    <row r="104" spans="1:22" ht="15" customHeight="1">
      <c r="A104" s="10" t="s">
        <v>139</v>
      </c>
      <c r="B104" s="57"/>
      <c r="C104" s="58">
        <v>1000</v>
      </c>
      <c r="D104" s="9"/>
      <c r="E104" s="9"/>
      <c r="F104" s="141"/>
      <c r="G104" s="57"/>
      <c r="H104" s="58">
        <v>1000</v>
      </c>
      <c r="I104" s="9"/>
      <c r="J104" s="9"/>
      <c r="K104" s="57">
        <v>1200</v>
      </c>
      <c r="L104" s="58">
        <v>1000</v>
      </c>
      <c r="M104" s="9"/>
      <c r="N104" s="9"/>
      <c r="O104" s="57">
        <v>1500</v>
      </c>
      <c r="P104" s="58"/>
      <c r="Q104" s="9"/>
      <c r="R104" s="9"/>
      <c r="S104" s="58"/>
      <c r="T104" s="30"/>
      <c r="U104" s="30"/>
    </row>
    <row r="105" spans="1:22" ht="15" customHeight="1">
      <c r="A105" s="10" t="s">
        <v>140</v>
      </c>
      <c r="B105" s="57"/>
      <c r="C105" s="58">
        <v>1000</v>
      </c>
      <c r="D105" s="8"/>
      <c r="E105" s="9"/>
      <c r="F105" s="141"/>
      <c r="G105" s="57"/>
      <c r="H105" s="58">
        <v>1000</v>
      </c>
      <c r="I105" s="9"/>
      <c r="J105" s="9"/>
      <c r="K105" s="57"/>
      <c r="L105" s="58">
        <v>1000</v>
      </c>
      <c r="M105" s="9"/>
      <c r="N105" s="9"/>
      <c r="O105" s="57"/>
      <c r="P105" s="58">
        <v>1000</v>
      </c>
      <c r="Q105" s="9"/>
      <c r="R105" s="9"/>
      <c r="S105" s="58">
        <v>1000</v>
      </c>
      <c r="T105" s="30"/>
      <c r="U105" s="30"/>
    </row>
    <row r="106" spans="1:22" ht="14.45" customHeight="1">
      <c r="A106" s="89" t="s">
        <v>141</v>
      </c>
      <c r="B106" s="57"/>
      <c r="C106" s="58"/>
      <c r="D106" s="9"/>
      <c r="E106" s="9"/>
      <c r="F106" s="141"/>
      <c r="G106" s="57"/>
      <c r="H106" s="58"/>
      <c r="I106" s="9"/>
      <c r="J106" s="9"/>
      <c r="K106" s="57"/>
      <c r="L106" s="58"/>
      <c r="M106" s="9"/>
      <c r="N106" s="9"/>
      <c r="O106" s="57"/>
      <c r="P106" s="58"/>
      <c r="Q106" s="9"/>
      <c r="R106" s="9"/>
      <c r="S106" s="58"/>
      <c r="T106" s="30"/>
      <c r="U106" s="30"/>
    </row>
    <row r="107" spans="1:22" ht="15" customHeight="1">
      <c r="A107" s="40" t="s">
        <v>142</v>
      </c>
      <c r="B107" s="57">
        <v>25000</v>
      </c>
      <c r="C107" s="58">
        <v>25000</v>
      </c>
      <c r="D107" s="8"/>
      <c r="E107" s="9"/>
      <c r="F107" s="141"/>
      <c r="G107" s="57">
        <v>50000</v>
      </c>
      <c r="H107" s="58">
        <v>50000</v>
      </c>
      <c r="I107" s="9"/>
      <c r="J107" s="9"/>
      <c r="K107" s="57"/>
      <c r="L107" s="58"/>
      <c r="M107" s="9"/>
      <c r="N107" s="9"/>
      <c r="O107" s="57"/>
      <c r="P107" s="58"/>
      <c r="Q107" s="9"/>
      <c r="R107" s="9"/>
      <c r="S107" s="58"/>
      <c r="T107" s="90"/>
      <c r="U107" s="90"/>
    </row>
    <row r="108" spans="1:22" ht="15" customHeight="1">
      <c r="A108" s="40" t="s">
        <v>143</v>
      </c>
      <c r="B108" s="57"/>
      <c r="C108" s="58"/>
      <c r="D108" s="8">
        <v>20000</v>
      </c>
      <c r="E108" s="9">
        <v>2000</v>
      </c>
      <c r="F108" s="141"/>
      <c r="G108" s="57"/>
      <c r="H108" s="58"/>
      <c r="I108" s="9"/>
      <c r="J108" s="9"/>
      <c r="K108" s="57"/>
      <c r="L108" s="58"/>
      <c r="M108" s="9"/>
      <c r="N108" s="9"/>
      <c r="O108" s="57"/>
      <c r="P108" s="58"/>
      <c r="Q108" s="9"/>
      <c r="R108" s="9"/>
      <c r="S108" s="58"/>
      <c r="T108" s="90"/>
      <c r="U108" s="90"/>
    </row>
    <row r="109" spans="1:22" ht="15" customHeight="1">
      <c r="A109" s="14" t="s">
        <v>144</v>
      </c>
      <c r="B109" s="62">
        <f t="shared" ref="B109:U109" si="7">SUM(B96:B108)</f>
        <v>126000</v>
      </c>
      <c r="C109" s="63">
        <f t="shared" si="7"/>
        <v>136000</v>
      </c>
      <c r="D109" s="12">
        <f t="shared" si="7"/>
        <v>77900</v>
      </c>
      <c r="E109" s="12">
        <f t="shared" si="7"/>
        <v>50000</v>
      </c>
      <c r="F109" s="140" t="s">
        <v>145</v>
      </c>
      <c r="G109" s="62">
        <f t="shared" si="7"/>
        <v>78000</v>
      </c>
      <c r="H109" s="63">
        <f t="shared" si="7"/>
        <v>82500</v>
      </c>
      <c r="I109" s="12">
        <f t="shared" si="7"/>
        <v>0</v>
      </c>
      <c r="J109" s="12">
        <f t="shared" si="7"/>
        <v>0</v>
      </c>
      <c r="K109" s="62">
        <f t="shared" si="7"/>
        <v>21700</v>
      </c>
      <c r="L109" s="63">
        <f t="shared" si="7"/>
        <v>28500</v>
      </c>
      <c r="M109" s="12">
        <f t="shared" si="7"/>
        <v>0</v>
      </c>
      <c r="N109" s="12">
        <f t="shared" si="7"/>
        <v>0</v>
      </c>
      <c r="O109" s="62">
        <f t="shared" si="7"/>
        <v>19000</v>
      </c>
      <c r="P109" s="63">
        <f t="shared" si="7"/>
        <v>18500</v>
      </c>
      <c r="Q109" s="12">
        <f t="shared" si="7"/>
        <v>0</v>
      </c>
      <c r="R109" s="12">
        <f t="shared" si="7"/>
        <v>0</v>
      </c>
      <c r="S109" s="63">
        <f t="shared" si="7"/>
        <v>18500</v>
      </c>
      <c r="T109" s="12">
        <f t="shared" si="7"/>
        <v>0</v>
      </c>
      <c r="U109" s="12">
        <f t="shared" si="7"/>
        <v>0</v>
      </c>
      <c r="V109" s="13">
        <f>U109+R109+N109+J109+E109</f>
        <v>50000</v>
      </c>
    </row>
    <row r="110" spans="1:22" ht="15" customHeight="1">
      <c r="B110" s="17"/>
      <c r="C110" s="6"/>
      <c r="D110" s="17"/>
      <c r="E110" s="17"/>
      <c r="F110" s="143"/>
      <c r="G110" s="17"/>
      <c r="H110" s="6"/>
      <c r="I110" s="17"/>
      <c r="J110" s="17"/>
      <c r="K110" s="65"/>
      <c r="L110" s="6"/>
      <c r="M110" s="17"/>
      <c r="N110" s="17"/>
      <c r="O110" s="17"/>
      <c r="P110" s="6"/>
      <c r="Q110" s="17"/>
      <c r="R110" s="17"/>
      <c r="S110" s="6"/>
      <c r="T110" s="17"/>
      <c r="U110" s="17"/>
    </row>
    <row r="111" spans="1:22" ht="17.25" customHeight="1">
      <c r="A111" s="4" t="s">
        <v>146</v>
      </c>
      <c r="B111" s="66"/>
      <c r="C111" s="66"/>
      <c r="D111" s="18"/>
      <c r="E111" s="18"/>
      <c r="F111" s="144"/>
      <c r="G111" s="67"/>
      <c r="H111" s="66"/>
      <c r="I111" s="18"/>
      <c r="J111" s="18"/>
      <c r="K111" s="67"/>
      <c r="L111" s="66"/>
      <c r="M111" s="18"/>
      <c r="N111" s="18"/>
      <c r="O111" s="67"/>
      <c r="P111" s="66"/>
      <c r="Q111" s="18"/>
      <c r="R111" s="18"/>
      <c r="S111" s="66"/>
      <c r="T111" s="18"/>
      <c r="U111" s="18"/>
    </row>
    <row r="112" spans="1:22" ht="15" customHeight="1">
      <c r="A112" s="34" t="s">
        <v>57</v>
      </c>
      <c r="B112" s="57">
        <v>6000</v>
      </c>
      <c r="C112" s="58">
        <v>6000</v>
      </c>
      <c r="D112" s="9">
        <v>5600</v>
      </c>
      <c r="E112" s="9">
        <v>4000</v>
      </c>
      <c r="F112" s="141" t="s">
        <v>147</v>
      </c>
      <c r="G112" s="57">
        <v>7000</v>
      </c>
      <c r="H112" s="58">
        <v>7000</v>
      </c>
      <c r="I112" s="9"/>
      <c r="J112" s="9"/>
      <c r="K112" s="57">
        <v>7000</v>
      </c>
      <c r="L112" s="58">
        <v>7000</v>
      </c>
      <c r="M112" s="9"/>
      <c r="N112" s="9"/>
      <c r="O112" s="57">
        <v>7000</v>
      </c>
      <c r="P112" s="58">
        <v>7000</v>
      </c>
      <c r="Q112" s="9"/>
      <c r="R112" s="9"/>
      <c r="S112" s="58">
        <v>7000</v>
      </c>
      <c r="T112" s="9"/>
      <c r="U112" s="9"/>
    </row>
    <row r="113" spans="1:22" ht="15" customHeight="1">
      <c r="A113" s="10" t="s">
        <v>148</v>
      </c>
      <c r="B113" s="57">
        <v>1000</v>
      </c>
      <c r="C113" s="58">
        <v>4000</v>
      </c>
      <c r="D113" s="9"/>
      <c r="E113" s="9"/>
      <c r="F113" s="141" t="s">
        <v>24</v>
      </c>
      <c r="G113" s="59">
        <v>1000</v>
      </c>
      <c r="H113" s="58">
        <v>4000</v>
      </c>
      <c r="I113" s="9"/>
      <c r="J113" s="9"/>
      <c r="K113" s="59">
        <v>1000</v>
      </c>
      <c r="L113" s="58">
        <v>1000</v>
      </c>
      <c r="M113" s="9"/>
      <c r="N113" s="9"/>
      <c r="O113" s="59">
        <v>1000</v>
      </c>
      <c r="P113" s="58"/>
      <c r="Q113" s="9"/>
      <c r="R113" s="9"/>
      <c r="S113" s="58"/>
      <c r="T113" s="9"/>
      <c r="U113" s="9"/>
    </row>
    <row r="114" spans="1:22" ht="15" customHeight="1">
      <c r="A114" s="10" t="s">
        <v>149</v>
      </c>
      <c r="B114" s="57"/>
      <c r="C114" s="58">
        <v>4000</v>
      </c>
      <c r="D114" s="9"/>
      <c r="E114" s="9"/>
      <c r="F114" s="141"/>
      <c r="G114" s="59"/>
      <c r="H114" s="58">
        <v>5000</v>
      </c>
      <c r="I114" s="9"/>
      <c r="J114" s="9"/>
      <c r="K114" s="59"/>
      <c r="L114" s="58">
        <v>1000</v>
      </c>
      <c r="M114" s="9"/>
      <c r="N114" s="9"/>
      <c r="O114" s="59"/>
      <c r="P114" s="58">
        <v>1000</v>
      </c>
      <c r="Q114" s="9"/>
      <c r="R114" s="9"/>
      <c r="S114" s="58"/>
      <c r="T114" s="9"/>
      <c r="U114" s="9"/>
    </row>
    <row r="115" spans="1:22" ht="15" customHeight="1">
      <c r="A115" s="34" t="s">
        <v>150</v>
      </c>
      <c r="B115" s="57"/>
      <c r="C115" s="58"/>
      <c r="D115" s="9"/>
      <c r="E115" s="9"/>
      <c r="F115" s="141"/>
      <c r="G115" s="59"/>
      <c r="H115" s="58"/>
      <c r="I115" s="9"/>
      <c r="J115" s="9"/>
      <c r="K115" s="59"/>
      <c r="L115" s="58"/>
      <c r="M115" s="9"/>
      <c r="N115" s="9"/>
      <c r="O115" s="59"/>
      <c r="P115" s="58"/>
      <c r="Q115" s="9"/>
      <c r="R115" s="9"/>
      <c r="S115" s="58"/>
      <c r="T115" s="9"/>
      <c r="U115" s="9"/>
    </row>
    <row r="116" spans="1:22" ht="15" customHeight="1">
      <c r="A116" s="10" t="s">
        <v>151</v>
      </c>
      <c r="B116" s="57">
        <v>35000</v>
      </c>
      <c r="C116" s="58">
        <v>35000</v>
      </c>
      <c r="D116" s="9"/>
      <c r="E116" s="9"/>
      <c r="F116" s="141"/>
      <c r="G116" s="57">
        <v>35000</v>
      </c>
      <c r="H116" s="58">
        <v>35000</v>
      </c>
      <c r="I116" s="9"/>
      <c r="J116" s="9"/>
      <c r="K116" s="57">
        <v>30000</v>
      </c>
      <c r="L116" s="58">
        <v>35000</v>
      </c>
      <c r="M116" s="9"/>
      <c r="N116" s="9"/>
      <c r="O116" s="57"/>
      <c r="P116" s="58"/>
      <c r="Q116" s="9"/>
      <c r="R116" s="9"/>
      <c r="S116" s="58"/>
      <c r="T116" s="9"/>
      <c r="U116" s="9"/>
    </row>
    <row r="117" spans="1:22" ht="15" hidden="1" customHeight="1">
      <c r="A117" s="10" t="s">
        <v>152</v>
      </c>
      <c r="B117" s="57"/>
      <c r="C117" s="58"/>
      <c r="D117" s="9"/>
      <c r="E117" s="9"/>
      <c r="F117" s="141"/>
      <c r="G117" s="59"/>
      <c r="H117" s="58"/>
      <c r="I117" s="9"/>
      <c r="J117" s="9"/>
      <c r="K117" s="59"/>
      <c r="L117" s="58"/>
      <c r="M117" s="9"/>
      <c r="N117" s="9"/>
      <c r="O117" s="59"/>
      <c r="P117" s="58"/>
      <c r="Q117" s="9"/>
      <c r="R117" s="9"/>
      <c r="S117" s="58"/>
      <c r="T117" s="9"/>
      <c r="U117" s="9"/>
    </row>
    <row r="118" spans="1:22" ht="15" customHeight="1">
      <c r="A118" s="34" t="s">
        <v>153</v>
      </c>
      <c r="B118" s="57"/>
      <c r="C118" s="58"/>
      <c r="D118" s="9"/>
      <c r="E118" s="9"/>
      <c r="F118" s="141"/>
      <c r="G118" s="59"/>
      <c r="H118" s="58"/>
      <c r="I118" s="9"/>
      <c r="J118" s="9"/>
      <c r="K118" s="59"/>
      <c r="L118" s="58"/>
      <c r="M118" s="9"/>
      <c r="N118" s="9"/>
      <c r="O118" s="59"/>
      <c r="P118" s="58">
        <v>2000</v>
      </c>
      <c r="Q118" s="9"/>
      <c r="R118" s="9"/>
      <c r="S118" s="58"/>
      <c r="T118" s="9"/>
      <c r="U118" s="9"/>
    </row>
    <row r="119" spans="1:22" ht="24.75">
      <c r="A119" s="14" t="s">
        <v>154</v>
      </c>
      <c r="B119" s="62">
        <f t="shared" ref="B119:U119" si="8">SUM(B112:B118)</f>
        <v>42000</v>
      </c>
      <c r="C119" s="63">
        <f t="shared" si="8"/>
        <v>49000</v>
      </c>
      <c r="D119" s="62">
        <f t="shared" si="8"/>
        <v>5600</v>
      </c>
      <c r="E119" s="62">
        <f t="shared" si="8"/>
        <v>4000</v>
      </c>
      <c r="F119" s="149" t="s">
        <v>155</v>
      </c>
      <c r="G119" s="62">
        <f t="shared" si="8"/>
        <v>43000</v>
      </c>
      <c r="H119" s="63">
        <f t="shared" si="8"/>
        <v>51000</v>
      </c>
      <c r="I119" s="62">
        <f t="shared" si="8"/>
        <v>0</v>
      </c>
      <c r="J119" s="62">
        <f t="shared" si="8"/>
        <v>0</v>
      </c>
      <c r="K119" s="62">
        <f t="shared" si="8"/>
        <v>38000</v>
      </c>
      <c r="L119" s="63">
        <f t="shared" si="8"/>
        <v>44000</v>
      </c>
      <c r="M119" s="62">
        <f t="shared" si="8"/>
        <v>0</v>
      </c>
      <c r="N119" s="62">
        <f t="shared" si="8"/>
        <v>0</v>
      </c>
      <c r="O119" s="62">
        <f t="shared" si="8"/>
        <v>8000</v>
      </c>
      <c r="P119" s="63">
        <f t="shared" si="8"/>
        <v>10000</v>
      </c>
      <c r="Q119" s="62">
        <f t="shared" si="8"/>
        <v>0</v>
      </c>
      <c r="R119" s="62">
        <f t="shared" si="8"/>
        <v>0</v>
      </c>
      <c r="S119" s="63">
        <f t="shared" si="8"/>
        <v>7000</v>
      </c>
      <c r="T119" s="62">
        <f t="shared" si="8"/>
        <v>0</v>
      </c>
      <c r="U119" s="62">
        <f t="shared" si="8"/>
        <v>0</v>
      </c>
      <c r="V119" s="13">
        <f>U119+R119+N119+J119+E119</f>
        <v>4000</v>
      </c>
    </row>
    <row r="120" spans="1:22">
      <c r="A120" s="6"/>
      <c r="B120" s="6"/>
      <c r="C120" s="6"/>
      <c r="D120" s="21"/>
      <c r="E120" s="21"/>
      <c r="F120" s="143"/>
      <c r="G120" s="6"/>
      <c r="H120" s="6"/>
      <c r="I120" s="21"/>
      <c r="J120" s="21"/>
      <c r="K120" s="71"/>
      <c r="L120" s="6"/>
      <c r="M120" s="21"/>
      <c r="N120" s="21"/>
      <c r="O120" s="6"/>
      <c r="P120" s="6"/>
      <c r="Q120" s="21"/>
      <c r="R120" s="21"/>
      <c r="S120" s="6"/>
      <c r="T120" s="21"/>
      <c r="U120" s="21"/>
    </row>
    <row r="121" spans="1:22">
      <c r="A121" s="4" t="s">
        <v>156</v>
      </c>
      <c r="B121" s="66"/>
      <c r="C121" s="66"/>
      <c r="D121" s="18"/>
      <c r="E121" s="18"/>
      <c r="F121" s="144"/>
      <c r="G121" s="67"/>
      <c r="H121" s="66"/>
      <c r="I121" s="18"/>
      <c r="J121" s="18"/>
      <c r="K121" s="67"/>
      <c r="L121" s="66"/>
      <c r="M121" s="18"/>
      <c r="N121" s="18"/>
      <c r="O121" s="67"/>
      <c r="P121" s="66"/>
      <c r="Q121" s="18"/>
      <c r="R121" s="18"/>
      <c r="S121" s="66"/>
      <c r="T121" s="18"/>
      <c r="U121" s="18"/>
    </row>
    <row r="122" spans="1:22" ht="15" customHeight="1">
      <c r="A122" s="34" t="s">
        <v>21</v>
      </c>
      <c r="B122" s="57">
        <v>8000</v>
      </c>
      <c r="C122" s="58">
        <v>8000</v>
      </c>
      <c r="D122" s="9">
        <v>7500</v>
      </c>
      <c r="E122" s="9">
        <v>5000</v>
      </c>
      <c r="F122" s="141" t="s">
        <v>157</v>
      </c>
      <c r="G122" s="57">
        <v>8000</v>
      </c>
      <c r="H122" s="58">
        <v>8000</v>
      </c>
      <c r="I122" s="9"/>
      <c r="J122" s="9"/>
      <c r="K122" s="57">
        <v>8000</v>
      </c>
      <c r="L122" s="58"/>
      <c r="M122" s="9"/>
      <c r="N122" s="9"/>
      <c r="O122" s="57">
        <v>8000</v>
      </c>
      <c r="P122" s="58"/>
      <c r="Q122" s="9"/>
      <c r="R122" s="9"/>
      <c r="S122" s="58"/>
      <c r="T122" s="9"/>
      <c r="U122" s="9"/>
    </row>
    <row r="123" spans="1:22" ht="15" customHeight="1">
      <c r="A123" s="34" t="s">
        <v>158</v>
      </c>
      <c r="B123" s="57"/>
      <c r="C123" s="58"/>
      <c r="D123" s="9"/>
      <c r="E123" s="9"/>
      <c r="F123" s="141"/>
      <c r="G123" s="59"/>
      <c r="H123" s="58"/>
      <c r="I123" s="9"/>
      <c r="J123" s="9"/>
      <c r="K123" s="59"/>
      <c r="L123" s="58"/>
      <c r="M123" s="9"/>
      <c r="N123" s="9"/>
      <c r="O123" s="59"/>
      <c r="P123" s="58"/>
      <c r="Q123" s="9"/>
      <c r="R123" s="9"/>
      <c r="S123" s="58"/>
      <c r="T123" s="9"/>
      <c r="U123" s="9"/>
    </row>
    <row r="124" spans="1:22" ht="15" customHeight="1">
      <c r="A124" s="41" t="s">
        <v>159</v>
      </c>
      <c r="B124" s="61"/>
      <c r="C124" s="58"/>
      <c r="D124" s="41"/>
      <c r="E124" s="41"/>
      <c r="F124" s="141"/>
      <c r="G124" s="57">
        <v>135000</v>
      </c>
      <c r="H124" s="58"/>
      <c r="I124" s="41"/>
      <c r="J124" s="41"/>
      <c r="K124" s="57">
        <v>142000</v>
      </c>
      <c r="L124" s="58"/>
      <c r="M124" s="9"/>
      <c r="N124" s="9"/>
      <c r="O124" s="57"/>
      <c r="P124" s="58"/>
      <c r="Q124" s="9"/>
      <c r="R124" s="9"/>
      <c r="S124" s="58"/>
      <c r="T124" s="41"/>
      <c r="U124" s="41"/>
    </row>
    <row r="125" spans="1:22" ht="15" customHeight="1">
      <c r="A125" s="41" t="s">
        <v>160</v>
      </c>
      <c r="B125" s="61"/>
      <c r="C125" s="58"/>
      <c r="D125" s="41"/>
      <c r="E125" s="41"/>
      <c r="F125" s="141"/>
      <c r="G125" s="57"/>
      <c r="H125" s="58">
        <v>135000</v>
      </c>
      <c r="I125" s="41"/>
      <c r="J125" s="41"/>
      <c r="K125" s="57"/>
      <c r="L125" s="58">
        <v>142000</v>
      </c>
      <c r="M125" s="9"/>
      <c r="N125" s="9"/>
      <c r="O125" s="57"/>
      <c r="P125" s="58"/>
      <c r="Q125" s="9"/>
      <c r="R125" s="9"/>
      <c r="S125" s="58"/>
      <c r="T125" s="41"/>
      <c r="U125" s="41"/>
    </row>
    <row r="126" spans="1:22" ht="15" customHeight="1">
      <c r="A126" s="34" t="s">
        <v>161</v>
      </c>
      <c r="B126" s="61"/>
      <c r="C126" s="92"/>
      <c r="D126" s="41"/>
      <c r="E126" s="41"/>
      <c r="F126" s="141"/>
      <c r="G126" s="61"/>
      <c r="H126" s="92"/>
      <c r="I126" s="41"/>
      <c r="J126" s="41"/>
      <c r="K126" s="61"/>
      <c r="L126" s="92"/>
      <c r="M126" s="41"/>
      <c r="N126" s="41"/>
      <c r="O126" s="57"/>
      <c r="P126" s="92"/>
      <c r="Q126" s="41"/>
      <c r="R126" s="41"/>
      <c r="S126" s="92"/>
      <c r="T126" s="41"/>
      <c r="U126" s="41"/>
    </row>
    <row r="127" spans="1:22" ht="15" customHeight="1">
      <c r="A127" s="91" t="s">
        <v>162</v>
      </c>
      <c r="B127" s="57"/>
      <c r="C127" s="58"/>
      <c r="D127" s="9"/>
      <c r="E127" s="9"/>
      <c r="F127" s="141"/>
      <c r="G127" s="57">
        <v>45000</v>
      </c>
      <c r="H127" s="58"/>
      <c r="I127" s="9"/>
      <c r="J127" s="9"/>
      <c r="K127" s="59"/>
      <c r="L127" s="58"/>
      <c r="M127" s="9"/>
      <c r="N127" s="9"/>
      <c r="O127" s="59"/>
      <c r="P127" s="58">
        <v>45000</v>
      </c>
      <c r="Q127" s="9"/>
      <c r="R127" s="9"/>
      <c r="S127" s="58"/>
      <c r="T127" s="9"/>
      <c r="U127" s="9"/>
    </row>
    <row r="128" spans="1:22" ht="15" customHeight="1">
      <c r="A128" s="42" t="s">
        <v>163</v>
      </c>
      <c r="B128" s="69"/>
      <c r="C128" s="70"/>
      <c r="D128" s="20"/>
      <c r="E128" s="20"/>
      <c r="F128" s="145"/>
      <c r="G128" s="69"/>
      <c r="H128" s="70"/>
      <c r="I128" s="20"/>
      <c r="J128" s="20"/>
      <c r="K128" s="69">
        <v>38000</v>
      </c>
      <c r="L128" s="70">
        <v>38000</v>
      </c>
      <c r="M128" s="20"/>
      <c r="N128" s="20"/>
      <c r="O128" s="69"/>
      <c r="P128" s="70"/>
      <c r="Q128" s="20"/>
      <c r="R128" s="20"/>
      <c r="S128" s="70"/>
      <c r="T128" s="20"/>
      <c r="U128" s="20"/>
    </row>
    <row r="129" spans="1:22">
      <c r="A129" s="14" t="s">
        <v>164</v>
      </c>
      <c r="B129" s="62">
        <f t="shared" ref="B129:U129" si="9">SUM(B122:B128)</f>
        <v>8000</v>
      </c>
      <c r="C129" s="63">
        <f t="shared" si="9"/>
        <v>8000</v>
      </c>
      <c r="D129" s="12">
        <f t="shared" si="9"/>
        <v>7500</v>
      </c>
      <c r="E129" s="12">
        <f t="shared" si="9"/>
        <v>5000</v>
      </c>
      <c r="F129" s="140" t="s">
        <v>157</v>
      </c>
      <c r="G129" s="62">
        <f t="shared" si="9"/>
        <v>188000</v>
      </c>
      <c r="H129" s="63">
        <f t="shared" si="9"/>
        <v>143000</v>
      </c>
      <c r="I129" s="12">
        <f t="shared" si="9"/>
        <v>0</v>
      </c>
      <c r="J129" s="12">
        <f t="shared" si="9"/>
        <v>0</v>
      </c>
      <c r="K129" s="62">
        <f t="shared" si="9"/>
        <v>188000</v>
      </c>
      <c r="L129" s="63">
        <f t="shared" si="9"/>
        <v>180000</v>
      </c>
      <c r="M129" s="12">
        <f t="shared" si="9"/>
        <v>0</v>
      </c>
      <c r="N129" s="12">
        <f t="shared" si="9"/>
        <v>0</v>
      </c>
      <c r="O129" s="62">
        <f t="shared" si="9"/>
        <v>8000</v>
      </c>
      <c r="P129" s="63">
        <f t="shared" si="9"/>
        <v>45000</v>
      </c>
      <c r="Q129" s="12">
        <f t="shared" si="9"/>
        <v>0</v>
      </c>
      <c r="R129" s="12">
        <f t="shared" si="9"/>
        <v>0</v>
      </c>
      <c r="S129" s="63">
        <f t="shared" si="9"/>
        <v>0</v>
      </c>
      <c r="T129" s="12">
        <f t="shared" si="9"/>
        <v>0</v>
      </c>
      <c r="U129" s="12">
        <f t="shared" si="9"/>
        <v>0</v>
      </c>
      <c r="V129" s="13">
        <f>U129+R129+N129+J129+E129</f>
        <v>5000</v>
      </c>
    </row>
    <row r="130" spans="1:22">
      <c r="B130" s="17"/>
      <c r="C130" s="6"/>
      <c r="D130" s="17"/>
      <c r="E130" s="17"/>
      <c r="F130" s="143"/>
      <c r="G130" s="17"/>
      <c r="H130" s="6"/>
      <c r="I130" s="17"/>
      <c r="J130" s="17"/>
      <c r="K130" s="65"/>
      <c r="L130" s="6"/>
      <c r="M130" s="17"/>
      <c r="N130" s="17"/>
      <c r="O130" s="17"/>
      <c r="P130" s="6"/>
      <c r="Q130" s="17"/>
      <c r="R130" s="17"/>
      <c r="S130" s="6"/>
      <c r="T130" s="17"/>
      <c r="U130" s="17"/>
    </row>
    <row r="131" spans="1:22">
      <c r="A131" s="4" t="s">
        <v>165</v>
      </c>
      <c r="B131" s="66"/>
      <c r="C131" s="66"/>
      <c r="D131" s="18"/>
      <c r="E131" s="18"/>
      <c r="F131" s="144"/>
      <c r="G131" s="67"/>
      <c r="H131" s="66"/>
      <c r="I131" s="18"/>
      <c r="J131" s="18"/>
      <c r="K131" s="67"/>
      <c r="L131" s="66"/>
      <c r="M131" s="18"/>
      <c r="N131" s="18"/>
      <c r="O131" s="67"/>
      <c r="P131" s="66"/>
      <c r="Q131" s="18"/>
      <c r="R131" s="18"/>
      <c r="S131" s="66"/>
      <c r="T131" s="18"/>
      <c r="U131" s="18"/>
    </row>
    <row r="132" spans="1:22" ht="15" customHeight="1">
      <c r="A132" s="34" t="s">
        <v>21</v>
      </c>
      <c r="B132" s="57">
        <v>40000</v>
      </c>
      <c r="C132" s="82">
        <v>40000</v>
      </c>
      <c r="D132" s="9">
        <v>37650</v>
      </c>
      <c r="E132" s="9">
        <v>25000</v>
      </c>
      <c r="F132" s="141" t="s">
        <v>166</v>
      </c>
      <c r="G132" s="57">
        <v>45000</v>
      </c>
      <c r="H132" s="82">
        <v>45000</v>
      </c>
      <c r="I132" s="9"/>
      <c r="J132" s="9"/>
      <c r="K132" s="57">
        <v>45000</v>
      </c>
      <c r="L132" s="82">
        <v>45000</v>
      </c>
      <c r="M132" s="9"/>
      <c r="N132" s="9"/>
      <c r="O132" s="57">
        <v>50000</v>
      </c>
      <c r="P132" s="82">
        <v>45000</v>
      </c>
      <c r="Q132" s="9"/>
      <c r="R132" s="9"/>
      <c r="S132" s="82">
        <v>50000</v>
      </c>
      <c r="T132" s="9"/>
      <c r="U132" s="9"/>
    </row>
    <row r="133" spans="1:22" ht="15" customHeight="1">
      <c r="A133" s="34" t="s">
        <v>167</v>
      </c>
      <c r="B133" s="57">
        <v>17000</v>
      </c>
      <c r="C133" s="82"/>
      <c r="D133" s="9"/>
      <c r="E133" s="9"/>
      <c r="F133" s="141"/>
      <c r="G133" s="57">
        <v>15000</v>
      </c>
      <c r="H133" s="82"/>
      <c r="I133" s="9"/>
      <c r="J133" s="9"/>
      <c r="K133" s="57"/>
      <c r="L133" s="82"/>
      <c r="M133" s="9"/>
      <c r="N133" s="9"/>
      <c r="O133" s="57"/>
      <c r="P133" s="82"/>
      <c r="Q133" s="9"/>
      <c r="R133" s="9"/>
      <c r="S133" s="82"/>
      <c r="T133" s="9"/>
      <c r="U133" s="9"/>
    </row>
    <row r="134" spans="1:22" ht="15" customHeight="1">
      <c r="A134" s="28" t="s">
        <v>168</v>
      </c>
      <c r="B134" s="57"/>
      <c r="C134" s="82"/>
      <c r="D134" s="9"/>
      <c r="E134" s="9"/>
      <c r="F134" s="141"/>
      <c r="G134" s="57"/>
      <c r="H134" s="82">
        <v>10000</v>
      </c>
      <c r="I134" s="9"/>
      <c r="J134" s="9"/>
      <c r="K134" s="57"/>
      <c r="L134" s="82">
        <v>10000</v>
      </c>
      <c r="M134" s="9"/>
      <c r="N134" s="9"/>
      <c r="O134" s="57"/>
      <c r="P134" s="82">
        <v>15000</v>
      </c>
      <c r="Q134" s="9"/>
      <c r="R134" s="9"/>
      <c r="S134" s="82">
        <v>15000</v>
      </c>
      <c r="T134" s="9"/>
      <c r="U134" s="9"/>
    </row>
    <row r="135" spans="1:22" ht="15" customHeight="1">
      <c r="A135" s="28" t="s">
        <v>169</v>
      </c>
      <c r="B135" s="57"/>
      <c r="C135" s="82"/>
      <c r="D135" s="9"/>
      <c r="E135" s="9"/>
      <c r="F135" s="141"/>
      <c r="G135" s="57"/>
      <c r="H135" s="82">
        <v>25000</v>
      </c>
      <c r="I135" s="9"/>
      <c r="J135" s="9"/>
      <c r="K135" s="57"/>
      <c r="L135" s="82">
        <v>10000</v>
      </c>
      <c r="M135" s="9"/>
      <c r="N135" s="9"/>
      <c r="O135" s="57"/>
      <c r="P135" s="82">
        <v>10000</v>
      </c>
      <c r="Q135" s="9"/>
      <c r="R135" s="9"/>
      <c r="S135" s="82"/>
      <c r="T135" s="9"/>
      <c r="U135" s="9"/>
    </row>
    <row r="136" spans="1:22" ht="15" customHeight="1">
      <c r="A136" s="43" t="s">
        <v>170</v>
      </c>
      <c r="B136" s="57"/>
      <c r="C136" s="82">
        <v>40000</v>
      </c>
      <c r="D136" s="9">
        <v>20000</v>
      </c>
      <c r="E136" s="9">
        <v>5000</v>
      </c>
      <c r="F136" s="141" t="s">
        <v>171</v>
      </c>
      <c r="G136" s="57"/>
      <c r="H136" s="82">
        <v>100000</v>
      </c>
      <c r="I136" s="9"/>
      <c r="J136" s="9"/>
      <c r="K136" s="57">
        <v>400000</v>
      </c>
      <c r="L136" s="82">
        <v>100000</v>
      </c>
      <c r="M136" s="9"/>
      <c r="N136" s="9"/>
      <c r="O136" s="57"/>
      <c r="P136" s="82">
        <v>100000</v>
      </c>
      <c r="Q136" s="9"/>
      <c r="R136" s="9"/>
      <c r="S136" s="82">
        <v>160000</v>
      </c>
      <c r="T136" s="9"/>
      <c r="U136" s="9"/>
    </row>
    <row r="137" spans="1:22" ht="15" customHeight="1">
      <c r="A137" s="43" t="s">
        <v>172</v>
      </c>
      <c r="B137" s="57"/>
      <c r="C137" s="82"/>
      <c r="D137" s="9"/>
      <c r="E137" s="9"/>
      <c r="F137" s="141"/>
      <c r="G137" s="57"/>
      <c r="H137" s="82">
        <v>10000</v>
      </c>
      <c r="I137" s="9"/>
      <c r="J137" s="9"/>
      <c r="K137" s="57"/>
      <c r="L137" s="82">
        <v>10000</v>
      </c>
      <c r="M137" s="9"/>
      <c r="N137" s="9"/>
      <c r="O137" s="57"/>
      <c r="P137" s="82">
        <v>10000</v>
      </c>
      <c r="Q137" s="9"/>
      <c r="R137" s="9"/>
      <c r="S137" s="82">
        <v>20000</v>
      </c>
      <c r="T137" s="9"/>
      <c r="U137" s="9"/>
    </row>
    <row r="138" spans="1:22" ht="15" customHeight="1">
      <c r="A138" s="34" t="s">
        <v>141</v>
      </c>
      <c r="B138" s="57"/>
      <c r="C138" s="82"/>
      <c r="D138" s="9"/>
      <c r="E138" s="9"/>
      <c r="F138" s="141"/>
      <c r="G138" s="57"/>
      <c r="H138" s="82"/>
      <c r="I138" s="9"/>
      <c r="J138" s="9"/>
      <c r="K138" s="57"/>
      <c r="L138" s="82"/>
      <c r="M138" s="9"/>
      <c r="N138" s="9"/>
      <c r="O138" s="57"/>
      <c r="P138" s="82"/>
      <c r="Q138" s="9"/>
      <c r="R138" s="9"/>
      <c r="S138" s="82"/>
      <c r="T138" s="9"/>
      <c r="U138" s="9"/>
    </row>
    <row r="139" spans="1:22" ht="15" customHeight="1">
      <c r="A139" s="10" t="s">
        <v>173</v>
      </c>
      <c r="B139" s="57">
        <v>10000</v>
      </c>
      <c r="C139" s="82">
        <v>10000</v>
      </c>
      <c r="D139" s="9">
        <v>10000</v>
      </c>
      <c r="E139" s="9">
        <v>10000</v>
      </c>
      <c r="F139" s="141" t="s">
        <v>62</v>
      </c>
      <c r="G139" s="57"/>
      <c r="H139" s="82"/>
      <c r="I139" s="9"/>
      <c r="J139" s="9"/>
      <c r="K139" s="57"/>
      <c r="L139" s="82"/>
      <c r="M139" s="9"/>
      <c r="N139" s="9"/>
      <c r="O139" s="57"/>
      <c r="P139" s="82"/>
      <c r="Q139" s="9"/>
      <c r="R139" s="9"/>
      <c r="S139" s="82"/>
      <c r="T139" s="30"/>
      <c r="U139" s="30"/>
    </row>
    <row r="140" spans="1:22" ht="15" customHeight="1">
      <c r="A140" s="10" t="s">
        <v>174</v>
      </c>
      <c r="B140" s="57"/>
      <c r="C140" s="82"/>
      <c r="D140" s="9"/>
      <c r="E140" s="9"/>
      <c r="F140" s="141"/>
      <c r="G140" s="57"/>
      <c r="H140" s="82"/>
      <c r="I140" s="9"/>
      <c r="J140" s="9"/>
      <c r="K140" s="57">
        <v>4000</v>
      </c>
      <c r="L140" s="82">
        <v>4000</v>
      </c>
      <c r="M140" s="9"/>
      <c r="N140" s="9"/>
      <c r="O140" s="57"/>
      <c r="P140" s="82"/>
      <c r="Q140" s="9"/>
      <c r="R140" s="9"/>
      <c r="S140" s="82"/>
      <c r="T140" s="30"/>
      <c r="U140" s="30"/>
    </row>
    <row r="141" spans="1:22" ht="15" customHeight="1">
      <c r="A141" s="28" t="s">
        <v>175</v>
      </c>
      <c r="B141" s="57"/>
      <c r="C141" s="82"/>
      <c r="D141" s="9"/>
      <c r="E141" s="9"/>
      <c r="F141" s="141"/>
      <c r="G141" s="57"/>
      <c r="H141" s="82"/>
      <c r="I141" s="9"/>
      <c r="J141" s="9"/>
      <c r="K141" s="57"/>
      <c r="L141" s="82"/>
      <c r="M141" s="9"/>
      <c r="N141" s="9"/>
      <c r="O141" s="57">
        <v>15000</v>
      </c>
      <c r="P141" s="82">
        <v>20000</v>
      </c>
      <c r="Q141" s="9"/>
      <c r="R141" s="9"/>
      <c r="S141" s="82"/>
      <c r="T141" s="30"/>
      <c r="U141" s="30"/>
    </row>
    <row r="142" spans="1:22" ht="15" customHeight="1">
      <c r="A142" s="28" t="s">
        <v>176</v>
      </c>
      <c r="B142" s="57"/>
      <c r="C142" s="82"/>
      <c r="D142" s="9"/>
      <c r="E142" s="9"/>
      <c r="F142" s="141"/>
      <c r="G142" s="57">
        <v>40000</v>
      </c>
      <c r="H142" s="82"/>
      <c r="I142" s="9"/>
      <c r="J142" s="9"/>
      <c r="K142" s="57"/>
      <c r="L142" s="82"/>
      <c r="M142" s="9"/>
      <c r="N142" s="9"/>
      <c r="O142" s="57"/>
      <c r="P142" s="82"/>
      <c r="Q142" s="9"/>
      <c r="R142" s="9"/>
      <c r="S142" s="82"/>
      <c r="T142" s="30"/>
      <c r="U142" s="30"/>
    </row>
    <row r="143" spans="1:22" ht="15" customHeight="1">
      <c r="A143" s="40" t="s">
        <v>177</v>
      </c>
      <c r="B143" s="57"/>
      <c r="C143" s="82"/>
      <c r="D143" s="9"/>
      <c r="E143" s="9"/>
      <c r="F143" s="141"/>
      <c r="G143" s="57"/>
      <c r="H143" s="82"/>
      <c r="I143" s="9"/>
      <c r="J143" s="9"/>
      <c r="K143" s="57">
        <v>10000</v>
      </c>
      <c r="L143" s="82">
        <v>10000</v>
      </c>
      <c r="M143" s="9"/>
      <c r="N143" s="9"/>
      <c r="O143" s="57"/>
      <c r="P143" s="82"/>
      <c r="Q143" s="9"/>
      <c r="R143" s="9"/>
      <c r="S143" s="82"/>
      <c r="T143" s="20"/>
      <c r="U143" s="20"/>
    </row>
    <row r="144" spans="1:22">
      <c r="A144" s="14" t="s">
        <v>178</v>
      </c>
      <c r="B144" s="62">
        <f t="shared" ref="B144:U144" si="10">SUM(B132:B143)</f>
        <v>67000</v>
      </c>
      <c r="C144" s="63">
        <f t="shared" si="10"/>
        <v>90000</v>
      </c>
      <c r="D144" s="12">
        <f t="shared" si="10"/>
        <v>67650</v>
      </c>
      <c r="E144" s="12">
        <f t="shared" si="10"/>
        <v>40000</v>
      </c>
      <c r="F144" s="140" t="s">
        <v>179</v>
      </c>
      <c r="G144" s="62">
        <f t="shared" si="10"/>
        <v>100000</v>
      </c>
      <c r="H144" s="63">
        <f t="shared" si="10"/>
        <v>190000</v>
      </c>
      <c r="I144" s="12">
        <f t="shared" si="10"/>
        <v>0</v>
      </c>
      <c r="J144" s="12">
        <f t="shared" si="10"/>
        <v>0</v>
      </c>
      <c r="K144" s="62">
        <f t="shared" si="10"/>
        <v>459000</v>
      </c>
      <c r="L144" s="63">
        <f t="shared" si="10"/>
        <v>189000</v>
      </c>
      <c r="M144" s="12">
        <f t="shared" si="10"/>
        <v>0</v>
      </c>
      <c r="N144" s="12">
        <f t="shared" si="10"/>
        <v>0</v>
      </c>
      <c r="O144" s="62">
        <f t="shared" si="10"/>
        <v>65000</v>
      </c>
      <c r="P144" s="63">
        <f t="shared" si="10"/>
        <v>200000</v>
      </c>
      <c r="Q144" s="12">
        <f t="shared" si="10"/>
        <v>0</v>
      </c>
      <c r="R144" s="12">
        <f t="shared" si="10"/>
        <v>0</v>
      </c>
      <c r="S144" s="63">
        <f t="shared" si="10"/>
        <v>245000</v>
      </c>
      <c r="T144" s="12">
        <f t="shared" si="10"/>
        <v>0</v>
      </c>
      <c r="U144" s="12">
        <f t="shared" si="10"/>
        <v>0</v>
      </c>
      <c r="V144" s="13">
        <f>U144+R144+N144+J144+E144</f>
        <v>40000</v>
      </c>
    </row>
    <row r="145" spans="1:22" s="45" customFormat="1">
      <c r="A145" s="44"/>
      <c r="B145" s="17"/>
      <c r="C145" s="6"/>
      <c r="D145" s="17"/>
      <c r="E145" s="17"/>
      <c r="F145" s="143"/>
      <c r="G145" s="17"/>
      <c r="H145" s="6"/>
      <c r="I145" s="17"/>
      <c r="J145" s="17"/>
      <c r="K145" s="65"/>
      <c r="L145" s="6"/>
      <c r="M145" s="17"/>
      <c r="N145" s="17"/>
      <c r="O145" s="17"/>
      <c r="P145" s="6"/>
      <c r="Q145" s="17"/>
      <c r="R145" s="17"/>
      <c r="S145" s="6"/>
      <c r="T145" s="17"/>
      <c r="U145" s="17"/>
    </row>
    <row r="146" spans="1:22" s="45" customFormat="1">
      <c r="A146" s="46" t="s">
        <v>180</v>
      </c>
      <c r="B146" s="47">
        <f>B25+B29+B69+B91+B109+B119+B129+B144</f>
        <v>925550</v>
      </c>
      <c r="C146" s="93">
        <f>C25+C29+C69+C91+C109+C119+C129+C144</f>
        <v>1270725</v>
      </c>
      <c r="D146" s="47">
        <f>D25+D29+D69+D91+D109+D119+D129+D144</f>
        <v>956750</v>
      </c>
      <c r="E146" s="47">
        <f>E25+E29+E69+E91+E109+E119+E129+E144</f>
        <v>797750</v>
      </c>
      <c r="F146" s="139" t="s">
        <v>181</v>
      </c>
      <c r="G146" s="47">
        <f>G25+G29+G69+G91+G109+G119+G129+G144</f>
        <v>1151350</v>
      </c>
      <c r="H146" s="93">
        <f>H25+H29+H69+H91+H109+H119+H129+H144</f>
        <v>1294900</v>
      </c>
      <c r="I146" s="47">
        <f>I25+I29+I69+I91+I109+I119+I129+I144</f>
        <v>0</v>
      </c>
      <c r="J146" s="47">
        <f>J25+J29+J69+J91+J109+J119+J129+J144</f>
        <v>0</v>
      </c>
      <c r="K146" s="47">
        <f>K25+K29+K69+K91+K109+K119+K129+K144</f>
        <v>1315550</v>
      </c>
      <c r="L146" s="93">
        <f>L25+L29+L69+L91+L109+L119+L129+L144</f>
        <v>1130780</v>
      </c>
      <c r="M146" s="47">
        <f>M25+M29+M69+M91+M109+M119+M129+M144</f>
        <v>0</v>
      </c>
      <c r="N146" s="47">
        <f>N25+N29+N69+N91+N109+N119+N129+N144</f>
        <v>0</v>
      </c>
      <c r="O146" s="47">
        <f>O25+O29+O69+O91+O109+O119+O129+O144</f>
        <v>801750</v>
      </c>
      <c r="P146" s="93">
        <f>P25+P29+P69+P91+P109+P119+P129+P144</f>
        <v>1035650</v>
      </c>
      <c r="Q146" s="47">
        <f>Q25+Q29+Q69+Q91+Q109+Q119+Q129+Q144</f>
        <v>500</v>
      </c>
      <c r="R146" s="47">
        <f>R25+R29+R69+R91+R109+R119+R129+R144</f>
        <v>0</v>
      </c>
      <c r="S146" s="93">
        <f>S25+S29+S69+S91+S109+S119+S129+S144</f>
        <v>1070750</v>
      </c>
      <c r="T146" s="47">
        <f>T25+T29+T69+T91+T109+T119+T129+T144</f>
        <v>0</v>
      </c>
      <c r="U146" s="47">
        <f>U25+U29+U69+U91+U109+U119+U129+U144</f>
        <v>0</v>
      </c>
      <c r="V146" s="13">
        <f>U146+R146+N146+J146+E146</f>
        <v>797750</v>
      </c>
    </row>
    <row r="147" spans="1:22" s="50" customFormat="1" ht="21" customHeight="1">
      <c r="A147" s="48" t="s">
        <v>182</v>
      </c>
      <c r="B147" s="49">
        <f>B25+B29+B69+B109+B119+B129+B144</f>
        <v>566400</v>
      </c>
      <c r="C147" s="94">
        <f>C25+C29+C69+C109+C119+C129+C144</f>
        <v>746975</v>
      </c>
      <c r="D147" s="49">
        <f>D25+D29+D69+D109+D119+D129+D144</f>
        <v>408000</v>
      </c>
      <c r="E147" s="49">
        <f>E25+E29+E69+E109+E119+E129+E144</f>
        <v>319000</v>
      </c>
      <c r="F147" s="151" t="s">
        <v>183</v>
      </c>
      <c r="G147" s="49">
        <f>G25+G29+G69+G109+G119+G129+G144</f>
        <v>792200</v>
      </c>
      <c r="H147" s="94">
        <f>H25+H29+H69+H109+H119+H129+H144</f>
        <v>916350</v>
      </c>
      <c r="I147" s="49">
        <f>I25+I29+I69+I109+I119+I129+I144</f>
        <v>0</v>
      </c>
      <c r="J147" s="49">
        <f>J25+J29+J69+J109+J119+J129+J144</f>
        <v>0</v>
      </c>
      <c r="K147" s="49">
        <f>K25+K29+K69+K109+K119+K129+K144</f>
        <v>1014400</v>
      </c>
      <c r="L147" s="94">
        <f>L25+L29+L69+L109+L119+L129+L144</f>
        <v>838450</v>
      </c>
      <c r="M147" s="49">
        <f>M25+M29+M69+M109+M119+M129+M144</f>
        <v>0</v>
      </c>
      <c r="N147" s="49">
        <f>N25+N29+N69+N109+N119+N129+N144</f>
        <v>0</v>
      </c>
      <c r="O147" s="49">
        <f>O25+O29+O69+O109+O119+O129+O144</f>
        <v>417500</v>
      </c>
      <c r="P147" s="94">
        <f>P25+P29+P69+P109+P119+P129+P144</f>
        <v>645650</v>
      </c>
      <c r="Q147" s="49">
        <f>Q25+Q29+Q69+Q109+Q119+Q129+Q144</f>
        <v>500</v>
      </c>
      <c r="R147" s="49">
        <f>R25+R29+R69+R109+R119+R129+R144</f>
        <v>0</v>
      </c>
      <c r="S147" s="94">
        <f>S25+S29+S69+S109+S119+S129+S144</f>
        <v>663750</v>
      </c>
      <c r="T147" s="49">
        <f>T25+T29+T69+T109+T119+T129+T144</f>
        <v>0</v>
      </c>
      <c r="U147" s="49">
        <f>U25+U29+U69+U109+U119+U129+U144</f>
        <v>0</v>
      </c>
      <c r="V147" s="13">
        <f>U147+R147+N147+J147+E147</f>
        <v>319000</v>
      </c>
    </row>
    <row r="148" spans="1:22" ht="18.600000000000001" customHeight="1">
      <c r="A148" s="48" t="s">
        <v>184</v>
      </c>
      <c r="B148" s="49">
        <f t="shared" ref="B148:U148" si="11">B91</f>
        <v>359150</v>
      </c>
      <c r="C148" s="94">
        <f t="shared" si="11"/>
        <v>523750</v>
      </c>
      <c r="D148" s="49">
        <f t="shared" si="11"/>
        <v>548750</v>
      </c>
      <c r="E148" s="49">
        <f t="shared" si="11"/>
        <v>478750</v>
      </c>
      <c r="F148" s="151" t="s">
        <v>126</v>
      </c>
      <c r="G148" s="49">
        <f t="shared" si="11"/>
        <v>359150</v>
      </c>
      <c r="H148" s="94">
        <f t="shared" si="11"/>
        <v>378550</v>
      </c>
      <c r="I148" s="49">
        <f t="shared" si="11"/>
        <v>0</v>
      </c>
      <c r="J148" s="49">
        <f t="shared" si="11"/>
        <v>0</v>
      </c>
      <c r="K148" s="49">
        <f t="shared" si="11"/>
        <v>301150</v>
      </c>
      <c r="L148" s="94">
        <f t="shared" si="11"/>
        <v>292330</v>
      </c>
      <c r="M148" s="49">
        <f t="shared" si="11"/>
        <v>0</v>
      </c>
      <c r="N148" s="49">
        <f t="shared" si="11"/>
        <v>0</v>
      </c>
      <c r="O148" s="49">
        <f t="shared" si="11"/>
        <v>384250</v>
      </c>
      <c r="P148" s="94">
        <f t="shared" si="11"/>
        <v>390000</v>
      </c>
      <c r="Q148" s="49">
        <f t="shared" si="11"/>
        <v>0</v>
      </c>
      <c r="R148" s="49">
        <f t="shared" si="11"/>
        <v>0</v>
      </c>
      <c r="S148" s="94">
        <f t="shared" si="11"/>
        <v>407000</v>
      </c>
      <c r="T148" s="49">
        <f t="shared" si="11"/>
        <v>0</v>
      </c>
      <c r="U148" s="49">
        <f t="shared" si="11"/>
        <v>0</v>
      </c>
      <c r="V148" s="13">
        <f>U148+R148+N148+J148+E148</f>
        <v>478750</v>
      </c>
    </row>
    <row r="149" spans="1:22" ht="18.600000000000001" customHeight="1">
      <c r="A149" s="48" t="s">
        <v>185</v>
      </c>
      <c r="B149" s="49">
        <f t="shared" ref="B149:U149" si="12">B23</f>
        <v>62000</v>
      </c>
      <c r="C149" s="94">
        <f t="shared" si="12"/>
        <v>62000</v>
      </c>
      <c r="D149" s="49">
        <f t="shared" si="12"/>
        <v>62000</v>
      </c>
      <c r="E149" s="49">
        <f t="shared" si="12"/>
        <v>62000</v>
      </c>
      <c r="F149" s="151" t="s">
        <v>50</v>
      </c>
      <c r="G149" s="49">
        <f t="shared" si="12"/>
        <v>0</v>
      </c>
      <c r="H149" s="94">
        <f t="shared" si="12"/>
        <v>0</v>
      </c>
      <c r="I149" s="49">
        <f t="shared" si="12"/>
        <v>0</v>
      </c>
      <c r="J149" s="49">
        <f t="shared" si="12"/>
        <v>0</v>
      </c>
      <c r="K149" s="49">
        <f t="shared" si="12"/>
        <v>0</v>
      </c>
      <c r="L149" s="94">
        <f t="shared" si="12"/>
        <v>0</v>
      </c>
      <c r="M149" s="49">
        <f t="shared" si="12"/>
        <v>0</v>
      </c>
      <c r="N149" s="49">
        <f t="shared" si="12"/>
        <v>0</v>
      </c>
      <c r="O149" s="49">
        <f t="shared" si="12"/>
        <v>0</v>
      </c>
      <c r="P149" s="94">
        <f t="shared" si="12"/>
        <v>0</v>
      </c>
      <c r="Q149" s="49">
        <f t="shared" si="12"/>
        <v>0</v>
      </c>
      <c r="R149" s="49">
        <f t="shared" si="12"/>
        <v>0</v>
      </c>
      <c r="S149" s="94">
        <f t="shared" si="12"/>
        <v>0</v>
      </c>
      <c r="T149" s="49">
        <f t="shared" si="12"/>
        <v>0</v>
      </c>
      <c r="U149" s="49">
        <f t="shared" si="12"/>
        <v>0</v>
      </c>
    </row>
    <row r="150" spans="1:22" ht="12.75" customHeight="1">
      <c r="A150" s="51"/>
      <c r="B150" s="44"/>
      <c r="C150" s="44"/>
      <c r="D150" s="52"/>
      <c r="E150" s="52"/>
      <c r="F150" s="140"/>
      <c r="G150" s="44"/>
      <c r="H150" s="44"/>
      <c r="I150" s="52"/>
      <c r="J150" s="52"/>
      <c r="K150" s="21"/>
      <c r="M150" s="21"/>
      <c r="N150" s="21"/>
      <c r="Q150" s="52"/>
      <c r="R150" s="52"/>
      <c r="S150" s="44"/>
      <c r="T150" s="52"/>
      <c r="U150" s="52"/>
    </row>
    <row r="151" spans="1:22">
      <c r="F151" s="143"/>
      <c r="K151" s="21"/>
      <c r="M151" s="21"/>
      <c r="N151" s="21"/>
    </row>
    <row r="152" spans="1:22" ht="12.75" customHeight="1">
      <c r="F152" s="143"/>
      <c r="K152" s="21"/>
      <c r="M152" s="21"/>
      <c r="N152" s="21"/>
    </row>
    <row r="153" spans="1:22" ht="12.75" customHeight="1">
      <c r="F153" s="143"/>
      <c r="K153" s="21"/>
      <c r="M153" s="21"/>
      <c r="N153" s="21"/>
    </row>
    <row r="154" spans="1:22" ht="12.75" customHeight="1">
      <c r="A154" s="14"/>
      <c r="F154" s="143"/>
      <c r="K154" s="21"/>
      <c r="M154" s="21"/>
      <c r="N154" s="21"/>
    </row>
    <row r="155" spans="1:22" s="21" customFormat="1">
      <c r="A155" s="3"/>
      <c r="D155" s="6"/>
      <c r="E155" s="6"/>
      <c r="F155" s="143"/>
      <c r="I155" s="6"/>
      <c r="J155" s="6"/>
      <c r="Q155" s="6"/>
      <c r="R155" s="6"/>
      <c r="T155" s="6"/>
      <c r="U155" s="6"/>
    </row>
    <row r="156" spans="1:22">
      <c r="F156" s="143"/>
      <c r="K156" s="21"/>
      <c r="M156" s="21"/>
      <c r="N156" s="21"/>
    </row>
    <row r="157" spans="1:22">
      <c r="F157" s="143"/>
      <c r="K157" s="21"/>
      <c r="M157" s="21"/>
      <c r="N157" s="21"/>
    </row>
    <row r="158" spans="1:22">
      <c r="F158" s="143"/>
      <c r="K158" s="21"/>
      <c r="M158" s="21"/>
      <c r="N158" s="21"/>
    </row>
    <row r="159" spans="1:22">
      <c r="F159" s="143"/>
      <c r="K159" s="21"/>
      <c r="M159" s="21"/>
      <c r="N159" s="21"/>
    </row>
    <row r="160" spans="1:22">
      <c r="F160" s="143"/>
      <c r="K160" s="21"/>
      <c r="M160" s="21"/>
      <c r="N160" s="21"/>
    </row>
    <row r="161" spans="6:14">
      <c r="F161" s="143"/>
      <c r="K161" s="21"/>
      <c r="M161" s="21"/>
      <c r="N161" s="21"/>
    </row>
    <row r="162" spans="6:14">
      <c r="F162" s="143"/>
      <c r="K162" s="21"/>
      <c r="M162" s="21"/>
      <c r="N162" s="21"/>
    </row>
    <row r="163" spans="6:14">
      <c r="F163" s="143"/>
      <c r="K163" s="21"/>
      <c r="M163" s="21"/>
      <c r="N163" s="21"/>
    </row>
    <row r="164" spans="6:14">
      <c r="F164" s="143"/>
      <c r="K164" s="21"/>
      <c r="M164" s="21"/>
      <c r="N164" s="21"/>
    </row>
    <row r="165" spans="6:14">
      <c r="F165" s="143"/>
      <c r="K165" s="21"/>
      <c r="M165" s="21"/>
      <c r="N165" s="21"/>
    </row>
    <row r="166" spans="6:14">
      <c r="F166" s="143"/>
      <c r="K166" s="21"/>
      <c r="M166" s="21"/>
      <c r="N166" s="21"/>
    </row>
    <row r="167" spans="6:14">
      <c r="F167" s="143"/>
      <c r="K167" s="21"/>
      <c r="M167" s="21"/>
      <c r="N167" s="21"/>
    </row>
    <row r="168" spans="6:14">
      <c r="F168" s="143"/>
      <c r="K168" s="21"/>
      <c r="M168" s="21"/>
      <c r="N168" s="21"/>
    </row>
    <row r="169" spans="6:14">
      <c r="F169" s="143"/>
      <c r="K169" s="21"/>
      <c r="M169" s="21"/>
      <c r="N169" s="21"/>
    </row>
    <row r="170" spans="6:14">
      <c r="F170" s="143"/>
      <c r="K170" s="21"/>
      <c r="M170" s="21"/>
      <c r="N170" s="21"/>
    </row>
    <row r="171" spans="6:14">
      <c r="F171" s="143"/>
      <c r="K171" s="21"/>
      <c r="M171" s="21"/>
      <c r="N171" s="21"/>
    </row>
    <row r="172" spans="6:14">
      <c r="F172" s="143"/>
      <c r="K172" s="21"/>
      <c r="M172" s="21"/>
      <c r="N172" s="21"/>
    </row>
    <row r="173" spans="6:14">
      <c r="F173" s="143"/>
      <c r="K173" s="21"/>
      <c r="M173" s="21"/>
      <c r="N173" s="21"/>
    </row>
    <row r="174" spans="6:14">
      <c r="F174" s="143"/>
      <c r="K174" s="21"/>
      <c r="M174" s="21"/>
      <c r="N174" s="21"/>
    </row>
    <row r="175" spans="6:14">
      <c r="F175" s="143"/>
      <c r="K175" s="21"/>
      <c r="M175" s="21"/>
      <c r="N175" s="21"/>
    </row>
    <row r="176" spans="6:14">
      <c r="F176" s="143"/>
      <c r="K176" s="21"/>
      <c r="M176" s="21"/>
      <c r="N176" s="21"/>
    </row>
    <row r="177" spans="6:14">
      <c r="F177" s="143"/>
      <c r="K177" s="21"/>
      <c r="M177" s="21"/>
      <c r="N177" s="21"/>
    </row>
    <row r="178" spans="6:14">
      <c r="F178" s="143"/>
      <c r="K178" s="21"/>
      <c r="M178" s="21"/>
      <c r="N178" s="21"/>
    </row>
    <row r="179" spans="6:14">
      <c r="F179" s="143"/>
      <c r="K179" s="21"/>
      <c r="M179" s="21"/>
      <c r="N179" s="21"/>
    </row>
    <row r="180" spans="6:14">
      <c r="F180" s="143"/>
      <c r="K180" s="21"/>
      <c r="M180" s="21"/>
      <c r="N180" s="21"/>
    </row>
    <row r="181" spans="6:14">
      <c r="F181" s="143"/>
      <c r="K181" s="21"/>
      <c r="M181" s="21"/>
      <c r="N181" s="21"/>
    </row>
    <row r="182" spans="6:14">
      <c r="F182" s="143"/>
      <c r="K182" s="21"/>
      <c r="M182" s="21"/>
      <c r="N182" s="21"/>
    </row>
    <row r="183" spans="6:14">
      <c r="F183" s="143"/>
      <c r="K183" s="21"/>
      <c r="M183" s="21"/>
      <c r="N183" s="21"/>
    </row>
    <row r="184" spans="6:14">
      <c r="F184" s="143"/>
      <c r="K184" s="21"/>
      <c r="M184" s="21"/>
      <c r="N184" s="21"/>
    </row>
    <row r="185" spans="6:14">
      <c r="F185" s="143"/>
      <c r="K185" s="21"/>
      <c r="M185" s="21"/>
      <c r="N185" s="21"/>
    </row>
    <row r="186" spans="6:14">
      <c r="F186" s="143"/>
      <c r="K186" s="21"/>
      <c r="M186" s="21"/>
      <c r="N186" s="21"/>
    </row>
    <row r="187" spans="6:14">
      <c r="F187" s="143"/>
      <c r="K187" s="21"/>
      <c r="M187" s="21"/>
      <c r="N187" s="21"/>
    </row>
    <row r="188" spans="6:14">
      <c r="F188" s="143"/>
      <c r="K188" s="21"/>
      <c r="M188" s="21"/>
      <c r="N188" s="21"/>
    </row>
    <row r="189" spans="6:14">
      <c r="F189" s="143"/>
      <c r="K189" s="21"/>
      <c r="M189" s="21"/>
      <c r="N189" s="21"/>
    </row>
    <row r="190" spans="6:14">
      <c r="F190" s="143"/>
      <c r="K190" s="21"/>
      <c r="M190" s="21"/>
      <c r="N190" s="21"/>
    </row>
    <row r="191" spans="6:14">
      <c r="F191" s="143"/>
      <c r="K191" s="21"/>
      <c r="M191" s="21"/>
      <c r="N191" s="21"/>
    </row>
    <row r="192" spans="6:14">
      <c r="F192" s="143"/>
      <c r="K192" s="21"/>
      <c r="M192" s="21"/>
      <c r="N192" s="21"/>
    </row>
    <row r="193" spans="6:14">
      <c r="F193" s="143"/>
      <c r="K193" s="21"/>
      <c r="M193" s="21"/>
      <c r="N193" s="21"/>
    </row>
    <row r="194" spans="6:14">
      <c r="F194" s="143"/>
      <c r="K194" s="21"/>
      <c r="M194" s="21"/>
      <c r="N194" s="21"/>
    </row>
    <row r="195" spans="6:14">
      <c r="F195" s="143"/>
      <c r="K195" s="21"/>
      <c r="M195" s="21"/>
      <c r="N195" s="21"/>
    </row>
    <row r="196" spans="6:14">
      <c r="F196" s="143"/>
      <c r="K196" s="21"/>
      <c r="M196" s="21"/>
      <c r="N196" s="21"/>
    </row>
    <row r="197" spans="6:14">
      <c r="F197" s="143"/>
      <c r="K197" s="21"/>
      <c r="M197" s="21"/>
      <c r="N197" s="21"/>
    </row>
    <row r="198" spans="6:14">
      <c r="F198" s="143"/>
      <c r="K198" s="21"/>
      <c r="M198" s="21"/>
      <c r="N198" s="21"/>
    </row>
    <row r="199" spans="6:14">
      <c r="F199" s="143"/>
      <c r="K199" s="21"/>
      <c r="M199" s="21"/>
      <c r="N199" s="21"/>
    </row>
    <row r="200" spans="6:14">
      <c r="F200" s="143"/>
      <c r="K200" s="21"/>
      <c r="M200" s="21"/>
      <c r="N200" s="21"/>
    </row>
    <row r="201" spans="6:14">
      <c r="F201" s="143"/>
      <c r="K201" s="21"/>
      <c r="M201" s="21"/>
      <c r="N201" s="21"/>
    </row>
    <row r="202" spans="6:14">
      <c r="F202" s="143"/>
      <c r="K202" s="21"/>
      <c r="M202" s="21"/>
      <c r="N202" s="21"/>
    </row>
    <row r="203" spans="6:14">
      <c r="F203" s="143"/>
      <c r="K203" s="21"/>
      <c r="M203" s="21"/>
      <c r="N203" s="21"/>
    </row>
    <row r="204" spans="6:14">
      <c r="F204" s="143"/>
      <c r="K204" s="21"/>
      <c r="M204" s="21"/>
      <c r="N204" s="21"/>
    </row>
    <row r="205" spans="6:14">
      <c r="F205" s="143"/>
      <c r="K205" s="21"/>
      <c r="M205" s="21"/>
      <c r="N205" s="21"/>
    </row>
    <row r="206" spans="6:14">
      <c r="F206" s="143"/>
      <c r="K206" s="21"/>
      <c r="M206" s="21"/>
      <c r="N206" s="21"/>
    </row>
    <row r="207" spans="6:14">
      <c r="F207" s="143"/>
      <c r="K207" s="21"/>
      <c r="M207" s="21"/>
      <c r="N207" s="21"/>
    </row>
    <row r="208" spans="6:14">
      <c r="F208" s="143"/>
      <c r="K208" s="21"/>
      <c r="M208" s="21"/>
      <c r="N208" s="21"/>
    </row>
    <row r="209" spans="6:14">
      <c r="F209" s="143"/>
      <c r="K209" s="21"/>
      <c r="M209" s="21"/>
      <c r="N209" s="21"/>
    </row>
    <row r="210" spans="6:14">
      <c r="F210" s="143"/>
      <c r="K210" s="21"/>
      <c r="M210" s="21"/>
      <c r="N210" s="21"/>
    </row>
    <row r="211" spans="6:14">
      <c r="F211" s="143"/>
      <c r="K211" s="21"/>
      <c r="M211" s="21"/>
      <c r="N211" s="21"/>
    </row>
    <row r="212" spans="6:14">
      <c r="F212" s="143"/>
      <c r="K212" s="21"/>
      <c r="M212" s="21"/>
      <c r="N212" s="21"/>
    </row>
    <row r="213" spans="6:14">
      <c r="F213" s="143"/>
      <c r="K213" s="21"/>
      <c r="M213" s="21"/>
      <c r="N213" s="21"/>
    </row>
    <row r="214" spans="6:14">
      <c r="F214" s="143"/>
      <c r="K214" s="21"/>
      <c r="M214" s="21"/>
      <c r="N214" s="21"/>
    </row>
    <row r="215" spans="6:14">
      <c r="F215" s="143"/>
      <c r="K215" s="21"/>
      <c r="M215" s="21"/>
      <c r="N215" s="21"/>
    </row>
    <row r="216" spans="6:14">
      <c r="F216" s="143"/>
      <c r="K216" s="21"/>
      <c r="M216" s="21"/>
      <c r="N216" s="21"/>
    </row>
    <row r="217" spans="6:14">
      <c r="F217" s="143"/>
      <c r="K217" s="21"/>
      <c r="M217" s="21"/>
      <c r="N217" s="21"/>
    </row>
    <row r="218" spans="6:14">
      <c r="F218" s="143"/>
      <c r="K218" s="21"/>
      <c r="M218" s="21"/>
      <c r="N218" s="21"/>
    </row>
    <row r="219" spans="6:14">
      <c r="F219" s="143"/>
      <c r="K219" s="21"/>
      <c r="M219" s="21"/>
      <c r="N219" s="21"/>
    </row>
    <row r="220" spans="6:14">
      <c r="F220" s="143"/>
      <c r="K220" s="21"/>
      <c r="M220" s="21"/>
      <c r="N220" s="21"/>
    </row>
    <row r="221" spans="6:14">
      <c r="F221" s="143"/>
      <c r="K221" s="21"/>
      <c r="M221" s="21"/>
      <c r="N221" s="21"/>
    </row>
    <row r="222" spans="6:14">
      <c r="F222" s="143"/>
      <c r="K222" s="21"/>
      <c r="M222" s="21"/>
      <c r="N222" s="21"/>
    </row>
    <row r="223" spans="6:14">
      <c r="F223" s="143"/>
      <c r="K223" s="21"/>
      <c r="M223" s="21"/>
      <c r="N223" s="21"/>
    </row>
    <row r="224" spans="6:14">
      <c r="F224" s="143"/>
      <c r="K224" s="21"/>
      <c r="M224" s="21"/>
      <c r="N224" s="21"/>
    </row>
    <row r="225" spans="6:14">
      <c r="F225" s="143"/>
      <c r="K225" s="21"/>
      <c r="M225" s="21"/>
      <c r="N225" s="21"/>
    </row>
    <row r="226" spans="6:14">
      <c r="F226" s="143"/>
      <c r="K226" s="21"/>
      <c r="M226" s="21"/>
      <c r="N226" s="21"/>
    </row>
    <row r="227" spans="6:14">
      <c r="F227" s="143"/>
      <c r="K227" s="21"/>
      <c r="M227" s="21"/>
      <c r="N227" s="21"/>
    </row>
    <row r="228" spans="6:14">
      <c r="F228" s="143"/>
      <c r="K228" s="21"/>
      <c r="M228" s="21"/>
      <c r="N228" s="21"/>
    </row>
    <row r="229" spans="6:14">
      <c r="F229" s="143"/>
      <c r="K229" s="21"/>
      <c r="M229" s="21"/>
      <c r="N229" s="21"/>
    </row>
    <row r="230" spans="6:14">
      <c r="F230" s="143"/>
      <c r="K230" s="21"/>
      <c r="M230" s="21"/>
      <c r="N230" s="21"/>
    </row>
    <row r="231" spans="6:14">
      <c r="F231" s="143"/>
      <c r="K231" s="21"/>
      <c r="M231" s="21"/>
      <c r="N231" s="21"/>
    </row>
    <row r="232" spans="6:14">
      <c r="F232" s="143"/>
      <c r="K232" s="21"/>
      <c r="M232" s="21"/>
      <c r="N232" s="21"/>
    </row>
    <row r="233" spans="6:14">
      <c r="F233" s="143"/>
      <c r="K233" s="21"/>
      <c r="M233" s="21"/>
      <c r="N233" s="21"/>
    </row>
    <row r="234" spans="6:14">
      <c r="F234" s="143"/>
      <c r="K234" s="21"/>
      <c r="M234" s="21"/>
      <c r="N234" s="21"/>
    </row>
    <row r="235" spans="6:14">
      <c r="F235" s="143"/>
      <c r="K235" s="21"/>
      <c r="M235" s="21"/>
      <c r="N235" s="21"/>
    </row>
    <row r="236" spans="6:14">
      <c r="F236" s="143"/>
      <c r="K236" s="21"/>
      <c r="M236" s="21"/>
      <c r="N236" s="21"/>
    </row>
    <row r="237" spans="6:14">
      <c r="F237" s="143"/>
      <c r="K237" s="21"/>
      <c r="M237" s="21"/>
      <c r="N237" s="21"/>
    </row>
    <row r="238" spans="6:14">
      <c r="F238" s="143"/>
      <c r="K238" s="21"/>
      <c r="M238" s="21"/>
      <c r="N238" s="21"/>
    </row>
    <row r="239" spans="6:14">
      <c r="F239" s="143"/>
      <c r="K239" s="21"/>
      <c r="M239" s="21"/>
      <c r="N239" s="21"/>
    </row>
    <row r="240" spans="6:14">
      <c r="F240" s="143"/>
      <c r="K240" s="21"/>
      <c r="M240" s="21"/>
      <c r="N240" s="21"/>
    </row>
    <row r="241" spans="6:14">
      <c r="F241" s="143"/>
      <c r="K241" s="21"/>
      <c r="M241" s="21"/>
      <c r="N241" s="21"/>
    </row>
    <row r="242" spans="6:14">
      <c r="F242" s="143"/>
      <c r="K242" s="21"/>
      <c r="M242" s="21"/>
      <c r="N242" s="21"/>
    </row>
    <row r="243" spans="6:14">
      <c r="F243" s="143"/>
      <c r="K243" s="21"/>
      <c r="M243" s="21"/>
      <c r="N243" s="21"/>
    </row>
    <row r="244" spans="6:14">
      <c r="F244" s="143"/>
      <c r="K244" s="21"/>
      <c r="M244" s="21"/>
      <c r="N244" s="21"/>
    </row>
    <row r="245" spans="6:14">
      <c r="F245" s="143"/>
      <c r="K245" s="21"/>
      <c r="M245" s="21"/>
      <c r="N245" s="21"/>
    </row>
    <row r="246" spans="6:14">
      <c r="F246" s="143"/>
      <c r="K246" s="21"/>
      <c r="M246" s="21"/>
      <c r="N246" s="21"/>
    </row>
    <row r="247" spans="6:14">
      <c r="F247" s="143"/>
      <c r="K247" s="21"/>
      <c r="M247" s="21"/>
      <c r="N247" s="21"/>
    </row>
    <row r="248" spans="6:14">
      <c r="F248" s="143"/>
      <c r="K248" s="21"/>
      <c r="M248" s="21"/>
      <c r="N248" s="21"/>
    </row>
    <row r="249" spans="6:14">
      <c r="F249" s="143"/>
      <c r="K249" s="21"/>
      <c r="M249" s="21"/>
      <c r="N249" s="21"/>
    </row>
    <row r="250" spans="6:14">
      <c r="F250" s="143"/>
      <c r="K250" s="21"/>
      <c r="M250" s="21"/>
      <c r="N250" s="21"/>
    </row>
    <row r="251" spans="6:14">
      <c r="F251" s="143"/>
      <c r="K251" s="21"/>
      <c r="M251" s="21"/>
      <c r="N251" s="21"/>
    </row>
    <row r="252" spans="6:14">
      <c r="F252" s="143"/>
      <c r="K252" s="21"/>
      <c r="M252" s="21"/>
      <c r="N252" s="21"/>
    </row>
    <row r="253" spans="6:14">
      <c r="F253" s="143"/>
      <c r="K253" s="21"/>
      <c r="M253" s="21"/>
      <c r="N253" s="21"/>
    </row>
    <row r="254" spans="6:14">
      <c r="F254" s="143"/>
      <c r="K254" s="21"/>
      <c r="M254" s="21"/>
      <c r="N254" s="21"/>
    </row>
    <row r="255" spans="6:14">
      <c r="F255" s="143"/>
      <c r="K255" s="21"/>
      <c r="M255" s="21"/>
      <c r="N255" s="21"/>
    </row>
    <row r="256" spans="6:14">
      <c r="F256" s="143"/>
      <c r="K256" s="21"/>
      <c r="M256" s="21"/>
      <c r="N256" s="21"/>
    </row>
    <row r="257" spans="6:14">
      <c r="F257" s="143"/>
      <c r="K257" s="21"/>
      <c r="M257" s="21"/>
      <c r="N257" s="21"/>
    </row>
    <row r="258" spans="6:14">
      <c r="F258" s="143"/>
      <c r="K258" s="21"/>
      <c r="M258" s="21"/>
      <c r="N258" s="21"/>
    </row>
    <row r="259" spans="6:14">
      <c r="F259" s="143"/>
      <c r="K259" s="21"/>
      <c r="M259" s="21"/>
      <c r="N259" s="21"/>
    </row>
    <row r="260" spans="6:14">
      <c r="F260" s="143"/>
      <c r="K260" s="21"/>
      <c r="M260" s="21"/>
      <c r="N260" s="21"/>
    </row>
    <row r="261" spans="6:14">
      <c r="F261" s="143"/>
      <c r="K261" s="21"/>
      <c r="M261" s="21"/>
      <c r="N261" s="21"/>
    </row>
    <row r="262" spans="6:14">
      <c r="F262" s="143"/>
      <c r="K262" s="21"/>
      <c r="M262" s="21"/>
      <c r="N262" s="21"/>
    </row>
    <row r="263" spans="6:14">
      <c r="F263" s="143"/>
      <c r="K263" s="21"/>
      <c r="M263" s="21"/>
      <c r="N263" s="21"/>
    </row>
    <row r="264" spans="6:14">
      <c r="F264" s="143"/>
      <c r="K264" s="21"/>
      <c r="M264" s="21"/>
      <c r="N264" s="21"/>
    </row>
    <row r="265" spans="6:14">
      <c r="F265" s="143"/>
      <c r="K265" s="21"/>
      <c r="M265" s="21"/>
      <c r="N265" s="21"/>
    </row>
    <row r="266" spans="6:14">
      <c r="F266" s="143"/>
      <c r="K266" s="21"/>
      <c r="M266" s="21"/>
      <c r="N266" s="21"/>
    </row>
    <row r="267" spans="6:14">
      <c r="F267" s="143"/>
      <c r="K267" s="21"/>
      <c r="M267" s="21"/>
      <c r="N267" s="21"/>
    </row>
    <row r="268" spans="6:14">
      <c r="F268" s="143"/>
      <c r="K268" s="21"/>
      <c r="M268" s="21"/>
      <c r="N268" s="21"/>
    </row>
    <row r="269" spans="6:14">
      <c r="F269" s="143"/>
      <c r="K269" s="21"/>
      <c r="M269" s="21"/>
      <c r="N269" s="21"/>
    </row>
    <row r="270" spans="6:14">
      <c r="F270" s="143"/>
      <c r="K270" s="21"/>
      <c r="M270" s="21"/>
      <c r="N270" s="21"/>
    </row>
    <row r="271" spans="6:14">
      <c r="F271" s="143"/>
      <c r="K271" s="21"/>
      <c r="M271" s="21"/>
      <c r="N271" s="21"/>
    </row>
    <row r="272" spans="6:14">
      <c r="F272" s="143"/>
      <c r="K272" s="21"/>
      <c r="M272" s="21"/>
      <c r="N272" s="21"/>
    </row>
    <row r="273" spans="6:14">
      <c r="F273" s="143"/>
      <c r="K273" s="21"/>
      <c r="M273" s="21"/>
      <c r="N273" s="21"/>
    </row>
    <row r="274" spans="6:14">
      <c r="F274" s="143"/>
      <c r="K274" s="21"/>
      <c r="M274" s="21"/>
      <c r="N274" s="21"/>
    </row>
    <row r="275" spans="6:14">
      <c r="F275" s="143"/>
      <c r="K275" s="21"/>
      <c r="M275" s="21"/>
      <c r="N275" s="21"/>
    </row>
    <row r="276" spans="6:14">
      <c r="F276" s="143"/>
      <c r="K276" s="21"/>
      <c r="M276" s="21"/>
      <c r="N276" s="21"/>
    </row>
    <row r="277" spans="6:14">
      <c r="F277" s="143"/>
      <c r="K277" s="21"/>
      <c r="M277" s="21"/>
      <c r="N277" s="21"/>
    </row>
    <row r="278" spans="6:14">
      <c r="F278" s="143"/>
      <c r="K278" s="21"/>
      <c r="M278" s="21"/>
      <c r="N278" s="21"/>
    </row>
    <row r="279" spans="6:14">
      <c r="F279" s="143"/>
      <c r="K279" s="21"/>
      <c r="M279" s="21"/>
      <c r="N279" s="21"/>
    </row>
    <row r="280" spans="6:14">
      <c r="F280" s="143"/>
      <c r="K280" s="21"/>
      <c r="M280" s="21"/>
      <c r="N280" s="21"/>
    </row>
    <row r="281" spans="6:14">
      <c r="F281" s="143"/>
      <c r="K281" s="21"/>
      <c r="M281" s="21"/>
      <c r="N281" s="21"/>
    </row>
    <row r="282" spans="6:14">
      <c r="F282" s="143"/>
      <c r="K282" s="21"/>
      <c r="M282" s="21"/>
      <c r="N282" s="21"/>
    </row>
    <row r="283" spans="6:14">
      <c r="F283" s="143"/>
      <c r="K283" s="21"/>
      <c r="M283" s="21"/>
      <c r="N283" s="21"/>
    </row>
    <row r="284" spans="6:14">
      <c r="F284" s="143"/>
      <c r="K284" s="21"/>
      <c r="M284" s="21"/>
      <c r="N284" s="21"/>
    </row>
    <row r="285" spans="6:14">
      <c r="F285" s="143"/>
      <c r="K285" s="21"/>
      <c r="M285" s="21"/>
      <c r="N285" s="21"/>
    </row>
    <row r="286" spans="6:14">
      <c r="F286" s="143"/>
      <c r="K286" s="21"/>
      <c r="M286" s="21"/>
      <c r="N286" s="21"/>
    </row>
    <row r="287" spans="6:14">
      <c r="F287" s="143"/>
      <c r="K287" s="21"/>
      <c r="M287" s="21"/>
      <c r="N287" s="21"/>
    </row>
    <row r="288" spans="6:14">
      <c r="F288" s="143"/>
      <c r="K288" s="21"/>
      <c r="M288" s="21"/>
      <c r="N288" s="21"/>
    </row>
    <row r="289" spans="6:14">
      <c r="F289" s="143"/>
      <c r="K289" s="21"/>
      <c r="M289" s="21"/>
      <c r="N289" s="21"/>
    </row>
    <row r="290" spans="6:14">
      <c r="F290" s="143"/>
      <c r="K290" s="21"/>
      <c r="M290" s="21"/>
      <c r="N290" s="21"/>
    </row>
    <row r="291" spans="6:14">
      <c r="F291" s="143"/>
      <c r="K291" s="21"/>
      <c r="M291" s="21"/>
      <c r="N291" s="21"/>
    </row>
    <row r="292" spans="6:14">
      <c r="F292" s="143"/>
      <c r="K292" s="21"/>
      <c r="M292" s="21"/>
      <c r="N292" s="21"/>
    </row>
    <row r="293" spans="6:14">
      <c r="F293" s="143"/>
      <c r="K293" s="21"/>
      <c r="M293" s="21"/>
      <c r="N293" s="21"/>
    </row>
    <row r="294" spans="6:14">
      <c r="F294" s="143"/>
      <c r="K294" s="21"/>
      <c r="M294" s="21"/>
      <c r="N294" s="21"/>
    </row>
    <row r="295" spans="6:14">
      <c r="F295" s="143"/>
      <c r="K295" s="21"/>
      <c r="M295" s="21"/>
      <c r="N295" s="21"/>
    </row>
    <row r="296" spans="6:14">
      <c r="F296" s="143"/>
      <c r="K296" s="21"/>
      <c r="M296" s="21"/>
      <c r="N296" s="21"/>
    </row>
    <row r="297" spans="6:14">
      <c r="F297" s="143"/>
      <c r="K297" s="21"/>
      <c r="M297" s="21"/>
      <c r="N297" s="21"/>
    </row>
    <row r="298" spans="6:14">
      <c r="F298" s="143"/>
      <c r="K298" s="21"/>
      <c r="M298" s="21"/>
      <c r="N298" s="21"/>
    </row>
    <row r="299" spans="6:14">
      <c r="F299" s="143"/>
      <c r="K299" s="21"/>
      <c r="M299" s="21"/>
      <c r="N299" s="21"/>
    </row>
    <row r="300" spans="6:14">
      <c r="F300" s="143"/>
      <c r="K300" s="21"/>
      <c r="M300" s="21"/>
      <c r="N300" s="21"/>
    </row>
    <row r="301" spans="6:14">
      <c r="F301" s="143"/>
      <c r="K301" s="21"/>
      <c r="M301" s="21"/>
      <c r="N301" s="21"/>
    </row>
    <row r="302" spans="6:14">
      <c r="F302" s="143"/>
      <c r="K302" s="21"/>
      <c r="M302" s="21"/>
      <c r="N302" s="21"/>
    </row>
    <row r="303" spans="6:14">
      <c r="F303" s="143"/>
      <c r="K303" s="21"/>
      <c r="M303" s="21"/>
      <c r="N303" s="21"/>
    </row>
    <row r="304" spans="6:14">
      <c r="F304" s="143"/>
      <c r="K304" s="21"/>
      <c r="M304" s="21"/>
      <c r="N304" s="21"/>
    </row>
    <row r="305" spans="6:14">
      <c r="F305" s="143"/>
      <c r="K305" s="21"/>
      <c r="M305" s="21"/>
      <c r="N305" s="21"/>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1"/>
  <sheetViews>
    <sheetView zoomScaleNormal="100" workbookViewId="0">
      <pane ySplit="1" topLeftCell="A116" activePane="bottomLeft" state="frozen"/>
      <selection pane="bottomLeft" activeCell="C13" sqref="C13"/>
      <selection activeCell="M170" sqref="M170"/>
    </sheetView>
  </sheetViews>
  <sheetFormatPr defaultColWidth="9.85546875" defaultRowHeight="12.75"/>
  <cols>
    <col min="1" max="1" width="52.85546875" style="3" bestFit="1" customWidth="1"/>
    <col min="2" max="6" width="12.5703125" style="6" bestFit="1" customWidth="1"/>
    <col min="7" max="16384" width="9.85546875" style="6"/>
  </cols>
  <sheetData>
    <row r="1" spans="1:6" s="3" customFormat="1" ht="45" customHeight="1">
      <c r="A1" s="1"/>
      <c r="B1" s="2" t="s">
        <v>0</v>
      </c>
      <c r="C1" s="2" t="s">
        <v>5</v>
      </c>
      <c r="D1" s="2" t="s">
        <v>9</v>
      </c>
      <c r="E1" s="2" t="s">
        <v>13</v>
      </c>
      <c r="F1" s="2" t="s">
        <v>186</v>
      </c>
    </row>
    <row r="2" spans="1:6" ht="20.25" customHeight="1">
      <c r="A2" s="4" t="s">
        <v>187</v>
      </c>
      <c r="B2" s="5"/>
      <c r="C2" s="5"/>
      <c r="D2" s="5"/>
      <c r="E2" s="5"/>
      <c r="F2" s="5"/>
    </row>
    <row r="3" spans="1:6" ht="15" customHeight="1">
      <c r="A3" s="7" t="s">
        <v>21</v>
      </c>
      <c r="B3" s="8">
        <v>10000</v>
      </c>
      <c r="C3" s="9">
        <v>10000</v>
      </c>
      <c r="D3" s="9">
        <v>12000</v>
      </c>
      <c r="E3" s="9">
        <v>12000</v>
      </c>
      <c r="F3" s="9">
        <v>12000</v>
      </c>
    </row>
    <row r="4" spans="1:6" ht="15" customHeight="1">
      <c r="A4" s="10" t="s">
        <v>23</v>
      </c>
      <c r="B4" s="9">
        <v>10000</v>
      </c>
      <c r="C4" s="9">
        <v>10000</v>
      </c>
      <c r="D4" s="9">
        <v>10000</v>
      </c>
      <c r="E4" s="9">
        <v>10000</v>
      </c>
      <c r="F4" s="9">
        <v>10000</v>
      </c>
    </row>
    <row r="5" spans="1:6" ht="15" customHeight="1">
      <c r="A5" s="10" t="s">
        <v>25</v>
      </c>
      <c r="B5" s="9">
        <v>5000</v>
      </c>
      <c r="C5" s="9">
        <v>5000</v>
      </c>
      <c r="D5" s="9">
        <v>5000</v>
      </c>
      <c r="E5" s="9">
        <v>5000</v>
      </c>
      <c r="F5" s="9">
        <v>5000</v>
      </c>
    </row>
    <row r="6" spans="1:6" ht="15" customHeight="1">
      <c r="A6" s="10" t="s">
        <v>27</v>
      </c>
      <c r="B6" s="9"/>
      <c r="C6" s="9"/>
      <c r="D6" s="9"/>
      <c r="E6" s="9">
        <v>50000</v>
      </c>
      <c r="F6" s="9">
        <v>50000</v>
      </c>
    </row>
    <row r="7" spans="1:6" ht="15" customHeight="1">
      <c r="A7" s="10" t="s">
        <v>41</v>
      </c>
      <c r="B7" s="9"/>
      <c r="C7" s="9">
        <v>20000</v>
      </c>
      <c r="D7" s="9">
        <v>20000</v>
      </c>
      <c r="E7" s="9">
        <v>20000</v>
      </c>
      <c r="F7" s="9">
        <v>20000</v>
      </c>
    </row>
    <row r="8" spans="1:6" ht="15" customHeight="1">
      <c r="A8" s="10" t="s">
        <v>28</v>
      </c>
      <c r="B8" s="9">
        <v>22000</v>
      </c>
      <c r="C8" s="9">
        <v>22000</v>
      </c>
      <c r="D8" s="9">
        <v>22000</v>
      </c>
      <c r="E8" s="9">
        <v>22000</v>
      </c>
      <c r="F8" s="9">
        <v>22000</v>
      </c>
    </row>
    <row r="9" spans="1:6" ht="15" customHeight="1">
      <c r="A9" s="10" t="s">
        <v>30</v>
      </c>
      <c r="B9" s="9"/>
      <c r="C9" s="9"/>
      <c r="D9" s="9"/>
      <c r="E9" s="9">
        <v>5000</v>
      </c>
      <c r="F9" s="9">
        <v>20000</v>
      </c>
    </row>
    <row r="10" spans="1:6" ht="15" customHeight="1">
      <c r="A10" s="10" t="s">
        <v>31</v>
      </c>
      <c r="B10" s="9">
        <v>10000</v>
      </c>
      <c r="C10" s="9">
        <v>57500</v>
      </c>
      <c r="D10" s="9">
        <v>25000</v>
      </c>
      <c r="E10" s="9"/>
      <c r="F10" s="9"/>
    </row>
    <row r="11" spans="1:6" ht="15" customHeight="1">
      <c r="A11" s="10" t="s">
        <v>188</v>
      </c>
      <c r="B11" s="9"/>
      <c r="C11" s="9"/>
      <c r="D11" s="9"/>
      <c r="E11" s="9"/>
      <c r="F11" s="9"/>
    </row>
    <row r="12" spans="1:6" ht="15" customHeight="1">
      <c r="A12" s="10" t="s">
        <v>32</v>
      </c>
      <c r="B12" s="8">
        <v>4700</v>
      </c>
      <c r="C12" s="9">
        <v>35000</v>
      </c>
      <c r="D12" s="9">
        <v>17200</v>
      </c>
      <c r="E12" s="9"/>
      <c r="F12" s="9"/>
    </row>
    <row r="13" spans="1:6" ht="15" customHeight="1">
      <c r="A13" s="10" t="s">
        <v>34</v>
      </c>
      <c r="B13" s="8"/>
      <c r="C13" s="9"/>
      <c r="D13" s="9">
        <v>12000</v>
      </c>
      <c r="E13" s="9"/>
      <c r="F13" s="9"/>
    </row>
    <row r="14" spans="1:6" ht="15" customHeight="1">
      <c r="A14" s="10" t="s">
        <v>35</v>
      </c>
      <c r="B14" s="8">
        <v>7000</v>
      </c>
      <c r="C14" s="9"/>
      <c r="D14" s="9"/>
      <c r="E14" s="9"/>
      <c r="F14" s="9"/>
    </row>
    <row r="15" spans="1:6" ht="15" customHeight="1">
      <c r="A15" s="10" t="s">
        <v>36</v>
      </c>
      <c r="B15" s="8">
        <v>15000</v>
      </c>
      <c r="C15" s="9"/>
      <c r="D15" s="9"/>
      <c r="E15" s="9"/>
      <c r="F15" s="9"/>
    </row>
    <row r="16" spans="1:6" ht="15" customHeight="1">
      <c r="A16" s="10" t="s">
        <v>38</v>
      </c>
      <c r="B16" s="8">
        <v>5000</v>
      </c>
      <c r="C16" s="9"/>
      <c r="D16" s="9"/>
      <c r="E16" s="9"/>
      <c r="F16" s="9"/>
    </row>
    <row r="17" spans="1:7" ht="15" customHeight="1">
      <c r="A17" s="10" t="s">
        <v>39</v>
      </c>
      <c r="B17" s="8"/>
      <c r="C17" s="9">
        <v>25000</v>
      </c>
      <c r="D17" s="9"/>
      <c r="E17" s="9"/>
      <c r="F17" s="9"/>
    </row>
    <row r="18" spans="1:7" ht="15" customHeight="1">
      <c r="A18" s="10" t="s">
        <v>40</v>
      </c>
      <c r="B18" s="8"/>
      <c r="C18" s="9">
        <v>5000</v>
      </c>
      <c r="D18" s="9"/>
      <c r="E18" s="9"/>
      <c r="F18" s="9"/>
    </row>
    <row r="19" spans="1:7" ht="18.600000000000001" customHeight="1">
      <c r="A19" s="11" t="s">
        <v>189</v>
      </c>
      <c r="B19" s="12">
        <f>SUM(B3:B18)</f>
        <v>88700</v>
      </c>
      <c r="C19" s="12">
        <f t="shared" ref="C19:F19" si="0">SUM(C3:C18)</f>
        <v>189500</v>
      </c>
      <c r="D19" s="12">
        <f t="shared" si="0"/>
        <v>123200</v>
      </c>
      <c r="E19" s="12">
        <f t="shared" si="0"/>
        <v>124000</v>
      </c>
      <c r="F19" s="12">
        <f t="shared" si="0"/>
        <v>139000</v>
      </c>
      <c r="G19" s="13"/>
    </row>
    <row r="20" spans="1:7" ht="15" customHeight="1">
      <c r="A20" s="14"/>
      <c r="B20" s="12"/>
      <c r="C20" s="12"/>
      <c r="D20" s="12"/>
      <c r="E20" s="12"/>
      <c r="F20" s="12"/>
    </row>
    <row r="21" spans="1:7" ht="18.95" customHeight="1">
      <c r="A21" s="14" t="s">
        <v>44</v>
      </c>
      <c r="B21" s="12"/>
      <c r="C21" s="12"/>
      <c r="D21" s="12"/>
      <c r="E21" s="12"/>
      <c r="F21" s="12"/>
    </row>
    <row r="22" spans="1:7">
      <c r="A22" s="10" t="s">
        <v>190</v>
      </c>
      <c r="B22" s="98">
        <v>56000</v>
      </c>
      <c r="C22" s="9"/>
      <c r="D22" s="9"/>
      <c r="E22" s="9"/>
      <c r="F22" s="9"/>
    </row>
    <row r="23" spans="1:7">
      <c r="A23" s="10" t="s">
        <v>47</v>
      </c>
      <c r="B23" s="98">
        <v>6000</v>
      </c>
      <c r="C23" s="9"/>
      <c r="D23" s="9"/>
      <c r="E23" s="9"/>
      <c r="F23" s="9"/>
    </row>
    <row r="24" spans="1:7">
      <c r="A24" s="14" t="s">
        <v>191</v>
      </c>
      <c r="B24" s="12">
        <f>SUM(B22:B23)</f>
        <v>62000</v>
      </c>
      <c r="C24" s="12">
        <f>SUM(C22:C23)</f>
        <v>0</v>
      </c>
      <c r="D24" s="12">
        <f>SUM(D22:D23)</f>
        <v>0</v>
      </c>
      <c r="E24" s="12">
        <f>SUM(E22:E23)</f>
        <v>0</v>
      </c>
      <c r="F24" s="12">
        <f>SUM(F22:F23)</f>
        <v>0</v>
      </c>
    </row>
    <row r="25" spans="1:7" ht="13.5" thickBot="1">
      <c r="A25" s="15"/>
      <c r="B25" s="16"/>
      <c r="C25" s="16"/>
      <c r="D25" s="16"/>
      <c r="E25" s="16"/>
      <c r="F25" s="16"/>
    </row>
    <row r="26" spans="1:7" ht="18.75" customHeight="1">
      <c r="A26" s="14" t="s">
        <v>192</v>
      </c>
      <c r="B26" s="12">
        <f>B19+B24</f>
        <v>150700</v>
      </c>
      <c r="C26" s="12">
        <f t="shared" ref="C26:D26" si="1">C19+C24</f>
        <v>189500</v>
      </c>
      <c r="D26" s="12">
        <f t="shared" si="1"/>
        <v>123200</v>
      </c>
      <c r="E26" s="12">
        <f>E19+E24</f>
        <v>124000</v>
      </c>
      <c r="F26" s="12">
        <f>F19+F24</f>
        <v>139000</v>
      </c>
      <c r="G26" s="13"/>
    </row>
    <row r="27" spans="1:7">
      <c r="A27" s="14"/>
      <c r="B27" s="17"/>
      <c r="C27" s="17"/>
      <c r="D27" s="17"/>
      <c r="E27" s="17"/>
      <c r="F27" s="17"/>
    </row>
    <row r="28" spans="1:7" ht="15.75" customHeight="1">
      <c r="A28" s="4" t="s">
        <v>53</v>
      </c>
      <c r="B28" s="18"/>
      <c r="C28" s="18"/>
      <c r="D28" s="18"/>
      <c r="E28" s="18"/>
      <c r="F28" s="18"/>
    </row>
    <row r="29" spans="1:7" ht="15.75" customHeight="1" thickBot="1">
      <c r="A29" s="19" t="s">
        <v>21</v>
      </c>
      <c r="B29" s="20">
        <v>500</v>
      </c>
      <c r="C29" s="20">
        <v>500</v>
      </c>
      <c r="D29" s="20">
        <v>500</v>
      </c>
      <c r="E29" s="20">
        <v>500</v>
      </c>
      <c r="F29" s="20">
        <v>500</v>
      </c>
    </row>
    <row r="30" spans="1:7" ht="15.75" customHeight="1">
      <c r="A30" s="14" t="s">
        <v>54</v>
      </c>
      <c r="B30" s="12">
        <f>SUM(B29)</f>
        <v>500</v>
      </c>
      <c r="C30" s="12">
        <f>SUM(C29)</f>
        <v>500</v>
      </c>
      <c r="D30" s="12">
        <f>SUM(D29)</f>
        <v>500</v>
      </c>
      <c r="E30" s="12">
        <f>SUM(E29)</f>
        <v>500</v>
      </c>
      <c r="F30" s="12">
        <f>SUM(F29)</f>
        <v>500</v>
      </c>
      <c r="G30" s="13"/>
    </row>
    <row r="31" spans="1:7" ht="15.75" customHeight="1">
      <c r="A31" s="14"/>
      <c r="B31" s="21"/>
      <c r="C31" s="21"/>
      <c r="D31" s="21"/>
      <c r="E31" s="21"/>
      <c r="F31" s="21"/>
    </row>
    <row r="32" spans="1:7" ht="15.75" customHeight="1">
      <c r="A32" s="22" t="s">
        <v>55</v>
      </c>
      <c r="B32" s="23"/>
      <c r="C32" s="23"/>
      <c r="D32" s="23"/>
      <c r="E32" s="23"/>
      <c r="F32" s="23"/>
    </row>
    <row r="33" spans="1:6" ht="15" customHeight="1">
      <c r="A33" s="24" t="s">
        <v>56</v>
      </c>
      <c r="B33" s="25"/>
      <c r="C33" s="25"/>
      <c r="D33" s="25"/>
      <c r="E33" s="25"/>
      <c r="F33" s="25"/>
    </row>
    <row r="34" spans="1:6" ht="15" customHeight="1">
      <c r="A34" s="26" t="s">
        <v>57</v>
      </c>
      <c r="B34" s="9">
        <v>9700</v>
      </c>
      <c r="C34" s="9">
        <v>9700</v>
      </c>
      <c r="D34" s="9">
        <v>9700</v>
      </c>
      <c r="E34" s="9">
        <v>9700</v>
      </c>
      <c r="F34" s="9">
        <v>9700</v>
      </c>
    </row>
    <row r="35" spans="1:6" ht="15" customHeight="1">
      <c r="A35" s="26" t="s">
        <v>59</v>
      </c>
      <c r="B35" s="9"/>
      <c r="C35" s="9">
        <v>6200</v>
      </c>
      <c r="D35" s="9">
        <v>5900</v>
      </c>
      <c r="E35" s="9">
        <v>5200</v>
      </c>
      <c r="F35" s="9">
        <v>5200</v>
      </c>
    </row>
    <row r="36" spans="1:6" ht="15" customHeight="1">
      <c r="A36" s="26" t="s">
        <v>61</v>
      </c>
      <c r="B36" s="8">
        <v>18625</v>
      </c>
      <c r="C36" s="8"/>
      <c r="D36" s="9"/>
      <c r="E36" s="9"/>
      <c r="F36" s="9"/>
    </row>
    <row r="37" spans="1:6" ht="15" customHeight="1">
      <c r="A37" s="26" t="s">
        <v>63</v>
      </c>
      <c r="B37" s="9">
        <v>2000</v>
      </c>
      <c r="C37" s="9">
        <v>2000</v>
      </c>
      <c r="D37" s="9">
        <v>2000</v>
      </c>
      <c r="E37" s="9">
        <v>2000</v>
      </c>
      <c r="F37" s="9">
        <v>2000</v>
      </c>
    </row>
    <row r="38" spans="1:6" ht="15" customHeight="1">
      <c r="A38" s="27" t="s">
        <v>193</v>
      </c>
      <c r="B38" s="9"/>
      <c r="C38" s="9"/>
      <c r="D38" s="9"/>
      <c r="E38" s="9"/>
      <c r="F38" s="9"/>
    </row>
    <row r="39" spans="1:6" ht="15" customHeight="1">
      <c r="A39" s="26" t="s">
        <v>193</v>
      </c>
      <c r="B39" s="8">
        <v>42000</v>
      </c>
      <c r="C39" s="8">
        <v>33000</v>
      </c>
      <c r="D39" s="9">
        <v>33000</v>
      </c>
      <c r="E39" s="9">
        <v>33000</v>
      </c>
      <c r="F39" s="9">
        <v>33000</v>
      </c>
    </row>
    <row r="40" spans="1:6" ht="15" customHeight="1">
      <c r="A40" s="26" t="s">
        <v>73</v>
      </c>
      <c r="B40" s="9">
        <v>14000</v>
      </c>
      <c r="C40" s="9">
        <v>14000</v>
      </c>
      <c r="D40" s="9">
        <v>14000</v>
      </c>
      <c r="E40" s="9">
        <v>14000</v>
      </c>
      <c r="F40" s="9">
        <v>14000</v>
      </c>
    </row>
    <row r="41" spans="1:6" ht="15" customHeight="1">
      <c r="A41" s="26" t="s">
        <v>74</v>
      </c>
      <c r="B41" s="9"/>
      <c r="C41" s="9">
        <v>11200</v>
      </c>
      <c r="D41" s="9">
        <v>11200</v>
      </c>
      <c r="E41" s="9"/>
      <c r="F41" s="9"/>
    </row>
    <row r="42" spans="1:6" ht="15" customHeight="1">
      <c r="A42" s="26" t="s">
        <v>75</v>
      </c>
      <c r="B42" s="8">
        <v>5000</v>
      </c>
      <c r="C42" s="8">
        <v>5000</v>
      </c>
      <c r="D42" s="9"/>
      <c r="E42" s="9"/>
      <c r="F42" s="9"/>
    </row>
    <row r="43" spans="1:6" ht="15" customHeight="1">
      <c r="A43" s="26" t="s">
        <v>76</v>
      </c>
      <c r="B43" s="9"/>
      <c r="C43" s="9"/>
      <c r="D43" s="9">
        <v>5200</v>
      </c>
      <c r="E43" s="9"/>
      <c r="F43" s="9"/>
    </row>
    <row r="44" spans="1:6" ht="15" customHeight="1">
      <c r="A44" s="26" t="s">
        <v>77</v>
      </c>
      <c r="B44" s="9">
        <v>4200</v>
      </c>
      <c r="C44" s="9"/>
      <c r="D44" s="9"/>
      <c r="E44" s="9"/>
      <c r="F44" s="9"/>
    </row>
    <row r="45" spans="1:6" ht="15" customHeight="1">
      <c r="A45" s="27" t="s">
        <v>194</v>
      </c>
      <c r="B45" s="8"/>
      <c r="C45" s="8"/>
      <c r="D45" s="9"/>
      <c r="E45" s="9"/>
      <c r="F45" s="9"/>
    </row>
    <row r="46" spans="1:6" ht="15" customHeight="1">
      <c r="A46" s="26" t="s">
        <v>195</v>
      </c>
      <c r="B46" s="9">
        <v>15000</v>
      </c>
      <c r="C46" s="9">
        <v>15000</v>
      </c>
      <c r="D46" s="9">
        <v>15000</v>
      </c>
      <c r="E46" s="9">
        <v>15000</v>
      </c>
      <c r="F46" s="9">
        <v>15000</v>
      </c>
    </row>
    <row r="47" spans="1:6" ht="15" customHeight="1">
      <c r="A47" s="26" t="s">
        <v>196</v>
      </c>
      <c r="B47" s="9">
        <v>100000</v>
      </c>
      <c r="C47" s="9">
        <v>110000</v>
      </c>
      <c r="D47" s="9">
        <v>110000</v>
      </c>
      <c r="E47" s="9">
        <v>120000</v>
      </c>
      <c r="F47" s="9">
        <v>130000</v>
      </c>
    </row>
    <row r="48" spans="1:6" ht="15" customHeight="1">
      <c r="A48" s="26" t="s">
        <v>197</v>
      </c>
      <c r="B48" s="8">
        <v>2000</v>
      </c>
      <c r="C48" s="8">
        <v>2000</v>
      </c>
      <c r="D48" s="9">
        <v>2000</v>
      </c>
      <c r="E48" s="9">
        <v>2000</v>
      </c>
      <c r="F48" s="9">
        <v>2000</v>
      </c>
    </row>
    <row r="49" spans="1:7" ht="15" customHeight="1">
      <c r="A49" s="26" t="s">
        <v>198</v>
      </c>
      <c r="B49" s="9">
        <v>750</v>
      </c>
      <c r="C49" s="9">
        <v>750</v>
      </c>
      <c r="D49" s="9">
        <v>750</v>
      </c>
      <c r="E49" s="9">
        <v>750</v>
      </c>
      <c r="F49" s="9">
        <v>750</v>
      </c>
    </row>
    <row r="50" spans="1:7" ht="15" customHeight="1">
      <c r="A50" s="26" t="s">
        <v>86</v>
      </c>
      <c r="B50" s="9">
        <v>5000</v>
      </c>
      <c r="C50" s="9">
        <v>5000</v>
      </c>
      <c r="D50" s="9">
        <v>5000</v>
      </c>
      <c r="E50" s="9">
        <v>5000</v>
      </c>
      <c r="F50" s="9">
        <v>5000</v>
      </c>
    </row>
    <row r="51" spans="1:7" ht="15" customHeight="1">
      <c r="A51" s="26" t="s">
        <v>87</v>
      </c>
      <c r="B51" s="8">
        <v>20000</v>
      </c>
      <c r="C51" s="8">
        <v>20000</v>
      </c>
      <c r="D51" s="9">
        <v>20000</v>
      </c>
      <c r="E51" s="9">
        <v>15000</v>
      </c>
      <c r="F51" s="9">
        <v>10000</v>
      </c>
    </row>
    <row r="52" spans="1:7" ht="15" customHeight="1">
      <c r="A52" s="97" t="s">
        <v>199</v>
      </c>
      <c r="B52" s="9">
        <v>20000</v>
      </c>
      <c r="C52" s="9">
        <v>10000</v>
      </c>
      <c r="D52" s="9">
        <v>10000</v>
      </c>
      <c r="E52" s="9">
        <v>6000</v>
      </c>
      <c r="F52" s="9">
        <v>10000</v>
      </c>
    </row>
    <row r="53" spans="1:7" ht="15" customHeight="1">
      <c r="A53" s="97" t="s">
        <v>89</v>
      </c>
      <c r="B53" s="9">
        <v>25000</v>
      </c>
      <c r="C53" s="9"/>
      <c r="D53" s="9"/>
      <c r="E53" s="9"/>
      <c r="F53" s="9"/>
    </row>
    <row r="54" spans="1:7" ht="15" customHeight="1">
      <c r="A54" s="97" t="s">
        <v>90</v>
      </c>
      <c r="B54" s="8">
        <v>14000</v>
      </c>
      <c r="C54" s="8"/>
      <c r="D54" s="9"/>
      <c r="E54" s="9"/>
      <c r="F54" s="9"/>
    </row>
    <row r="55" spans="1:7" ht="15" customHeight="1">
      <c r="A55" s="97" t="s">
        <v>91</v>
      </c>
      <c r="B55" s="9">
        <v>1500</v>
      </c>
      <c r="C55" s="9"/>
      <c r="D55" s="9"/>
      <c r="E55" s="9"/>
      <c r="F55" s="9"/>
    </row>
    <row r="56" spans="1:7" ht="15" customHeight="1">
      <c r="A56" s="97" t="s">
        <v>92</v>
      </c>
      <c r="B56" s="9"/>
      <c r="C56" s="9">
        <v>2000</v>
      </c>
      <c r="D56" s="9"/>
      <c r="E56" s="9"/>
      <c r="F56" s="9"/>
    </row>
    <row r="57" spans="1:7" ht="15" customHeight="1">
      <c r="A57" s="97" t="s">
        <v>93</v>
      </c>
      <c r="B57" s="8">
        <v>4000</v>
      </c>
      <c r="C57" s="8"/>
      <c r="D57" s="9">
        <v>3500</v>
      </c>
      <c r="E57" s="9"/>
      <c r="F57" s="9"/>
    </row>
    <row r="58" spans="1:7" ht="15" customHeight="1">
      <c r="A58" s="26" t="s">
        <v>94</v>
      </c>
      <c r="B58" s="9"/>
      <c r="C58" s="9"/>
      <c r="D58" s="9"/>
      <c r="E58" s="9">
        <v>4000</v>
      </c>
      <c r="F58" s="9">
        <v>3600</v>
      </c>
    </row>
    <row r="59" spans="1:7" ht="15" customHeight="1">
      <c r="A59" s="29" t="s">
        <v>200</v>
      </c>
      <c r="B59" s="9"/>
      <c r="C59" s="9"/>
      <c r="D59" s="9"/>
      <c r="E59" s="9"/>
      <c r="F59" s="9"/>
    </row>
    <row r="60" spans="1:7" ht="15" customHeight="1">
      <c r="A60" s="7" t="s">
        <v>201</v>
      </c>
      <c r="B60" s="8">
        <v>10000</v>
      </c>
      <c r="C60" s="8">
        <v>5000</v>
      </c>
      <c r="D60" s="9">
        <v>17000</v>
      </c>
      <c r="E60" s="9">
        <v>7000</v>
      </c>
      <c r="F60" s="9">
        <v>5000</v>
      </c>
    </row>
    <row r="61" spans="1:7" ht="18.600000000000001" customHeight="1">
      <c r="A61" s="31" t="s">
        <v>96</v>
      </c>
      <c r="B61" s="32">
        <f>SUM(B34:B60)</f>
        <v>312775</v>
      </c>
      <c r="C61" s="32">
        <f>SUM(C34:C60)</f>
        <v>250850</v>
      </c>
      <c r="D61" s="32">
        <f>SUM(D34:D60)</f>
        <v>264250</v>
      </c>
      <c r="E61" s="32">
        <f>SUM(E34:E60)</f>
        <v>238650</v>
      </c>
      <c r="F61" s="32">
        <f>SUM(F34:F60)</f>
        <v>245250</v>
      </c>
      <c r="G61" s="13"/>
    </row>
    <row r="62" spans="1:7" ht="15" customHeight="1">
      <c r="B62" s="17"/>
      <c r="C62" s="17"/>
      <c r="D62" s="17"/>
      <c r="E62" s="17"/>
      <c r="F62" s="17"/>
    </row>
    <row r="63" spans="1:7" ht="15" customHeight="1">
      <c r="A63" s="24" t="s">
        <v>99</v>
      </c>
      <c r="B63" s="33"/>
      <c r="C63" s="33"/>
      <c r="D63" s="33"/>
      <c r="E63" s="33"/>
      <c r="F63" s="33"/>
    </row>
    <row r="64" spans="1:7" ht="15" customHeight="1">
      <c r="A64" s="34" t="s">
        <v>100</v>
      </c>
      <c r="B64" s="9"/>
      <c r="C64" s="9"/>
      <c r="D64" s="9"/>
      <c r="E64" s="9"/>
      <c r="F64" s="9"/>
    </row>
    <row r="65" spans="1:6" ht="15" customHeight="1">
      <c r="A65" s="26" t="s">
        <v>202</v>
      </c>
      <c r="B65" s="98">
        <f>SUM([1]VA!F8:F16)</f>
        <v>109000</v>
      </c>
      <c r="C65" s="98">
        <f>SUM([1]VA!G8:G16)</f>
        <v>121000</v>
      </c>
      <c r="D65" s="98">
        <f>SUM([1]VA!H8:H16)</f>
        <v>112000</v>
      </c>
      <c r="E65" s="98">
        <f>SUM([1]VA!I8:I16)</f>
        <v>152000</v>
      </c>
      <c r="F65" s="98">
        <f>SUM([1]VA!J8:J16)</f>
        <v>175000</v>
      </c>
    </row>
    <row r="66" spans="1:6" ht="15" customHeight="1">
      <c r="A66" s="26" t="s">
        <v>203</v>
      </c>
      <c r="B66" s="102">
        <v>42000</v>
      </c>
      <c r="C66" s="9">
        <v>59000</v>
      </c>
      <c r="D66" s="9">
        <v>67000</v>
      </c>
      <c r="E66" s="9">
        <v>43000</v>
      </c>
      <c r="F66" s="9">
        <v>15000</v>
      </c>
    </row>
    <row r="67" spans="1:6" ht="15" customHeight="1">
      <c r="A67" s="26" t="s">
        <v>204</v>
      </c>
      <c r="B67" s="102">
        <v>16000</v>
      </c>
      <c r="C67" s="9">
        <v>17500</v>
      </c>
      <c r="D67" s="9">
        <v>21500</v>
      </c>
      <c r="E67" s="9">
        <v>34500</v>
      </c>
      <c r="F67" s="9">
        <v>62000</v>
      </c>
    </row>
    <row r="68" spans="1:6" ht="15" customHeight="1">
      <c r="A68" s="26" t="s">
        <v>102</v>
      </c>
      <c r="B68" s="98">
        <v>234000</v>
      </c>
      <c r="C68" s="101">
        <v>57000</v>
      </c>
      <c r="D68" s="101">
        <v>52000</v>
      </c>
      <c r="E68" s="101">
        <v>52000</v>
      </c>
      <c r="F68" s="101">
        <v>50000</v>
      </c>
    </row>
    <row r="69" spans="1:6" ht="15" customHeight="1">
      <c r="A69" s="26" t="s">
        <v>104</v>
      </c>
      <c r="B69" s="9"/>
      <c r="C69" s="9"/>
      <c r="D69" s="9"/>
      <c r="E69" s="9"/>
      <c r="F69" s="9"/>
    </row>
    <row r="70" spans="1:6" ht="15" customHeight="1">
      <c r="A70" s="34" t="s">
        <v>105</v>
      </c>
      <c r="B70" s="9">
        <v>12750</v>
      </c>
      <c r="C70" s="9">
        <v>91050</v>
      </c>
      <c r="D70" s="9">
        <v>830</v>
      </c>
      <c r="E70" s="9">
        <v>20000</v>
      </c>
      <c r="F70" s="9"/>
    </row>
    <row r="71" spans="1:6" ht="15" customHeight="1">
      <c r="A71" s="34" t="s">
        <v>107</v>
      </c>
      <c r="B71" s="9"/>
      <c r="C71" s="9"/>
      <c r="D71" s="9"/>
      <c r="E71" s="9"/>
      <c r="F71" s="9"/>
    </row>
    <row r="72" spans="1:6" ht="15" customHeight="1">
      <c r="A72" s="35" t="s">
        <v>205</v>
      </c>
      <c r="B72" s="9">
        <v>3000</v>
      </c>
      <c r="C72" s="9">
        <v>5000</v>
      </c>
      <c r="D72" s="9">
        <v>5000</v>
      </c>
      <c r="E72" s="9">
        <v>5000</v>
      </c>
      <c r="F72" s="9">
        <v>5000</v>
      </c>
    </row>
    <row r="73" spans="1:6" ht="15" customHeight="1">
      <c r="A73" s="28" t="s">
        <v>206</v>
      </c>
      <c r="B73" s="9">
        <v>8000</v>
      </c>
      <c r="C73" s="9"/>
      <c r="D73" s="9"/>
      <c r="E73" s="9"/>
      <c r="F73" s="9"/>
    </row>
    <row r="74" spans="1:6" ht="15" customHeight="1">
      <c r="A74" s="36" t="s">
        <v>207</v>
      </c>
      <c r="B74" s="9">
        <v>1000</v>
      </c>
      <c r="C74" s="9"/>
      <c r="D74" s="9">
        <v>14000</v>
      </c>
      <c r="E74" s="9">
        <v>24000</v>
      </c>
      <c r="F74" s="9">
        <v>10000</v>
      </c>
    </row>
    <row r="75" spans="1:6" ht="15" customHeight="1">
      <c r="A75" s="36" t="s">
        <v>208</v>
      </c>
      <c r="B75" s="9"/>
      <c r="C75" s="9"/>
      <c r="D75" s="9">
        <v>20000</v>
      </c>
      <c r="E75" s="9">
        <v>34500</v>
      </c>
      <c r="F75" s="9"/>
    </row>
    <row r="76" spans="1:6" ht="15" customHeight="1">
      <c r="A76" s="36" t="s">
        <v>115</v>
      </c>
      <c r="B76" s="9">
        <v>70000</v>
      </c>
      <c r="C76" s="9"/>
      <c r="D76" s="9"/>
      <c r="E76" s="9"/>
      <c r="F76" s="9"/>
    </row>
    <row r="77" spans="1:6" ht="15" customHeight="1">
      <c r="A77" s="36" t="s">
        <v>209</v>
      </c>
      <c r="B77" s="9"/>
      <c r="C77" s="9"/>
      <c r="D77" s="9"/>
      <c r="E77" s="9">
        <v>25000</v>
      </c>
      <c r="F77" s="9">
        <v>30000</v>
      </c>
    </row>
    <row r="78" spans="1:6" ht="15" customHeight="1">
      <c r="A78" s="10" t="s">
        <v>210</v>
      </c>
      <c r="B78" s="9">
        <v>28000</v>
      </c>
      <c r="C78" s="9">
        <v>28000</v>
      </c>
      <c r="D78" s="9"/>
      <c r="E78" s="9"/>
      <c r="F78" s="9"/>
    </row>
    <row r="79" spans="1:6" ht="15" customHeight="1">
      <c r="A79" s="10" t="s">
        <v>211</v>
      </c>
      <c r="B79" s="9"/>
      <c r="C79" s="9"/>
      <c r="D79" s="9"/>
      <c r="E79" s="9"/>
      <c r="F79" s="9">
        <v>60000</v>
      </c>
    </row>
    <row r="80" spans="1:6" ht="15" customHeight="1">
      <c r="A80" s="31" t="s">
        <v>125</v>
      </c>
      <c r="B80" s="32">
        <f>SUM(B64:B79)</f>
        <v>523750</v>
      </c>
      <c r="C80" s="32">
        <f>SUM(C64:C79)</f>
        <v>378550</v>
      </c>
      <c r="D80" s="32">
        <f>SUM(D64:D79)</f>
        <v>292330</v>
      </c>
      <c r="E80" s="32">
        <f>SUM(E64:E79)</f>
        <v>390000</v>
      </c>
      <c r="F80" s="32">
        <f>SUM(F64:F79)</f>
        <v>407000</v>
      </c>
    </row>
    <row r="81" spans="1:7" ht="15" customHeight="1" thickBot="1">
      <c r="A81" s="15"/>
      <c r="B81" s="16"/>
      <c r="C81" s="16"/>
      <c r="D81" s="16"/>
      <c r="E81" s="16"/>
      <c r="F81" s="16"/>
    </row>
    <row r="82" spans="1:7" ht="15" customHeight="1">
      <c r="A82" s="14" t="s">
        <v>127</v>
      </c>
      <c r="B82" s="38">
        <f>B80+B61</f>
        <v>836525</v>
      </c>
      <c r="C82" s="38">
        <f>C80+C61</f>
        <v>629400</v>
      </c>
      <c r="D82" s="38">
        <f>D80+D61</f>
        <v>556580</v>
      </c>
      <c r="E82" s="38">
        <f>E80+E61</f>
        <v>628650</v>
      </c>
      <c r="F82" s="38">
        <f>F80+F61</f>
        <v>652250</v>
      </c>
      <c r="G82" s="13"/>
    </row>
    <row r="83" spans="1:7" ht="15" customHeight="1">
      <c r="B83" s="17"/>
      <c r="C83" s="17"/>
      <c r="D83" s="17"/>
      <c r="E83" s="17"/>
      <c r="F83" s="17"/>
    </row>
    <row r="84" spans="1:7" ht="15" customHeight="1">
      <c r="A84" s="22" t="s">
        <v>129</v>
      </c>
      <c r="B84" s="39"/>
      <c r="C84" s="39"/>
      <c r="D84" s="39"/>
      <c r="E84" s="39"/>
      <c r="F84" s="39"/>
    </row>
    <row r="85" spans="1:7" ht="15" customHeight="1">
      <c r="A85" s="10" t="s">
        <v>21</v>
      </c>
      <c r="B85" s="9">
        <v>15000</v>
      </c>
      <c r="C85" s="9">
        <v>15000</v>
      </c>
      <c r="D85" s="9">
        <v>18500</v>
      </c>
      <c r="E85" s="9">
        <v>17500</v>
      </c>
      <c r="F85" s="9">
        <v>17500</v>
      </c>
    </row>
    <row r="86" spans="1:7" ht="15" customHeight="1">
      <c r="A86" s="10" t="s">
        <v>131</v>
      </c>
      <c r="B86" s="8">
        <v>4500</v>
      </c>
      <c r="C86" s="9">
        <v>3000</v>
      </c>
      <c r="D86" s="9">
        <v>3000</v>
      </c>
      <c r="E86" s="9"/>
      <c r="F86" s="9"/>
    </row>
    <row r="87" spans="1:7" ht="15" customHeight="1">
      <c r="A87" s="10" t="s">
        <v>132</v>
      </c>
      <c r="B87" s="9">
        <v>23000</v>
      </c>
      <c r="C87" s="9"/>
      <c r="D87" s="9"/>
      <c r="E87" s="9"/>
      <c r="F87" s="9"/>
    </row>
    <row r="88" spans="1:7" ht="15" customHeight="1">
      <c r="A88" s="10" t="s">
        <v>134</v>
      </c>
      <c r="B88" s="9">
        <v>58500</v>
      </c>
      <c r="C88" s="9">
        <v>5500</v>
      </c>
      <c r="D88" s="9"/>
      <c r="E88" s="9"/>
      <c r="F88" s="9"/>
    </row>
    <row r="89" spans="1:7" ht="15" customHeight="1">
      <c r="A89" s="10" t="s">
        <v>139</v>
      </c>
      <c r="B89" s="30">
        <v>1000</v>
      </c>
      <c r="C89" s="30">
        <v>1000</v>
      </c>
      <c r="D89" s="30">
        <v>1000</v>
      </c>
      <c r="E89" s="30"/>
      <c r="F89" s="30"/>
    </row>
    <row r="90" spans="1:7">
      <c r="A90" s="3" t="s">
        <v>140</v>
      </c>
      <c r="B90" s="30">
        <v>1000</v>
      </c>
      <c r="C90" s="30">
        <v>1000</v>
      </c>
      <c r="D90" s="30">
        <v>1000</v>
      </c>
      <c r="E90" s="30">
        <v>1000</v>
      </c>
      <c r="F90" s="30">
        <v>1000</v>
      </c>
    </row>
    <row r="91" spans="1:7" ht="15" customHeight="1">
      <c r="A91" s="104" t="s">
        <v>138</v>
      </c>
      <c r="B91" s="105">
        <v>8000</v>
      </c>
      <c r="C91" s="105">
        <v>7000</v>
      </c>
      <c r="D91" s="105">
        <v>5000</v>
      </c>
      <c r="E91" s="105"/>
      <c r="F91" s="105"/>
    </row>
    <row r="92" spans="1:7" ht="15" customHeight="1" thickBot="1">
      <c r="A92" s="40" t="s">
        <v>212</v>
      </c>
      <c r="B92" s="103">
        <v>25000</v>
      </c>
      <c r="C92" s="103">
        <v>50000</v>
      </c>
      <c r="D92" s="103"/>
      <c r="E92" s="20"/>
      <c r="F92" s="20"/>
    </row>
    <row r="93" spans="1:7" ht="15" customHeight="1">
      <c r="A93" s="14" t="s">
        <v>144</v>
      </c>
      <c r="B93" s="12">
        <f>SUM(B85:B92)</f>
        <v>136000</v>
      </c>
      <c r="C93" s="12">
        <f>SUM(C85:C92)</f>
        <v>82500</v>
      </c>
      <c r="D93" s="12">
        <f>SUM(D85:D92)</f>
        <v>28500</v>
      </c>
      <c r="E93" s="12">
        <f>SUM(E85:E92)</f>
        <v>18500</v>
      </c>
      <c r="F93" s="12">
        <f>SUM(F85:F92)</f>
        <v>18500</v>
      </c>
      <c r="G93" s="13"/>
    </row>
    <row r="94" spans="1:7" ht="15" customHeight="1">
      <c r="B94" s="17"/>
      <c r="C94" s="17"/>
      <c r="D94" s="17"/>
      <c r="E94" s="17"/>
      <c r="F94" s="17"/>
    </row>
    <row r="95" spans="1:7" ht="15" customHeight="1">
      <c r="A95" s="4" t="s">
        <v>146</v>
      </c>
      <c r="B95" s="18"/>
      <c r="C95" s="18"/>
      <c r="D95" s="18"/>
      <c r="E95" s="18"/>
      <c r="F95" s="18"/>
    </row>
    <row r="96" spans="1:7" ht="15" customHeight="1">
      <c r="A96" s="10" t="s">
        <v>57</v>
      </c>
      <c r="B96" s="9">
        <v>6000</v>
      </c>
      <c r="C96" s="9">
        <v>7000</v>
      </c>
      <c r="D96" s="9">
        <v>7000</v>
      </c>
      <c r="E96" s="9">
        <v>7000</v>
      </c>
      <c r="F96" s="9">
        <v>7000</v>
      </c>
    </row>
    <row r="97" spans="1:7" ht="15" customHeight="1">
      <c r="A97" s="10" t="s">
        <v>148</v>
      </c>
      <c r="B97" s="9">
        <v>4000</v>
      </c>
      <c r="C97" s="9">
        <v>4000</v>
      </c>
      <c r="D97" s="9">
        <v>1000</v>
      </c>
      <c r="E97" s="9"/>
      <c r="F97" s="9"/>
    </row>
    <row r="98" spans="1:7" ht="15" customHeight="1">
      <c r="A98" s="10" t="s">
        <v>149</v>
      </c>
      <c r="B98" s="106">
        <v>4000</v>
      </c>
      <c r="C98" s="106">
        <v>5000</v>
      </c>
      <c r="D98" s="106">
        <v>1000</v>
      </c>
      <c r="E98" s="106">
        <v>1000</v>
      </c>
      <c r="F98" s="106"/>
    </row>
    <row r="99" spans="1:7" ht="15" customHeight="1" thickBot="1">
      <c r="A99" s="40" t="s">
        <v>213</v>
      </c>
      <c r="B99" s="106"/>
      <c r="C99" s="106"/>
      <c r="D99" s="106"/>
      <c r="E99" s="106">
        <v>2000</v>
      </c>
      <c r="F99" s="106"/>
    </row>
    <row r="100" spans="1:7" ht="15" customHeight="1" thickBot="1">
      <c r="A100" s="40" t="s">
        <v>151</v>
      </c>
      <c r="B100" s="20">
        <v>35000</v>
      </c>
      <c r="C100" s="20">
        <v>35000</v>
      </c>
      <c r="D100" s="20">
        <v>35000</v>
      </c>
      <c r="E100" s="20"/>
      <c r="F100" s="20"/>
    </row>
    <row r="101" spans="1:7" ht="25.5">
      <c r="A101" s="14" t="s">
        <v>154</v>
      </c>
      <c r="B101" s="38">
        <f>SUM(B96:B100)</f>
        <v>49000</v>
      </c>
      <c r="C101" s="38">
        <f>SUM(C96:C100)</f>
        <v>51000</v>
      </c>
      <c r="D101" s="38">
        <f>SUM(D96:D100)</f>
        <v>44000</v>
      </c>
      <c r="E101" s="38">
        <f>SUM(E96:E100)</f>
        <v>10000</v>
      </c>
      <c r="F101" s="38">
        <f>SUM(F96:F100)</f>
        <v>7000</v>
      </c>
      <c r="G101" s="13"/>
    </row>
    <row r="102" spans="1:7">
      <c r="A102" s="6"/>
      <c r="B102" s="21"/>
      <c r="C102" s="21"/>
      <c r="D102" s="21"/>
      <c r="E102" s="21"/>
      <c r="F102" s="21"/>
    </row>
    <row r="103" spans="1:7" ht="15" customHeight="1">
      <c r="A103" s="4" t="s">
        <v>156</v>
      </c>
      <c r="B103" s="18"/>
      <c r="C103" s="18"/>
      <c r="D103" s="18"/>
      <c r="E103" s="18"/>
      <c r="F103" s="18"/>
    </row>
    <row r="104" spans="1:7" ht="15" customHeight="1">
      <c r="A104" s="10" t="s">
        <v>21</v>
      </c>
      <c r="B104" s="98">
        <v>8000</v>
      </c>
      <c r="C104" s="98">
        <v>8000</v>
      </c>
      <c r="D104" s="98">
        <v>8000</v>
      </c>
      <c r="E104" s="98">
        <v>8000</v>
      </c>
      <c r="F104" s="98">
        <v>8000</v>
      </c>
    </row>
    <row r="105" spans="1:7" ht="15" customHeight="1">
      <c r="A105" s="41" t="s">
        <v>214</v>
      </c>
      <c r="B105" s="99"/>
      <c r="C105" s="100">
        <v>135000</v>
      </c>
      <c r="D105" s="100">
        <v>135000</v>
      </c>
      <c r="E105" s="100"/>
      <c r="F105" s="100"/>
    </row>
    <row r="106" spans="1:7" ht="15" customHeight="1">
      <c r="A106" s="41" t="s">
        <v>215</v>
      </c>
      <c r="B106" s="98"/>
      <c r="C106" s="101"/>
      <c r="D106" s="101">
        <v>7000</v>
      </c>
      <c r="E106" s="101"/>
      <c r="F106" s="101"/>
    </row>
    <row r="107" spans="1:7" ht="15" customHeight="1">
      <c r="A107" s="10" t="s">
        <v>216</v>
      </c>
      <c r="B107" s="98"/>
      <c r="C107" s="101"/>
      <c r="D107" s="101">
        <v>38000</v>
      </c>
      <c r="E107" s="101"/>
      <c r="F107" s="101"/>
    </row>
    <row r="108" spans="1:7" ht="15" customHeight="1" thickBot="1">
      <c r="A108" s="42" t="s">
        <v>162</v>
      </c>
      <c r="B108" s="42"/>
      <c r="C108" s="101"/>
      <c r="D108" s="101"/>
      <c r="E108" s="101">
        <v>45000</v>
      </c>
      <c r="F108" s="101"/>
    </row>
    <row r="109" spans="1:7" ht="15" customHeight="1">
      <c r="A109" s="14" t="s">
        <v>164</v>
      </c>
      <c r="B109" s="12">
        <f>SUM(B104:B108)</f>
        <v>8000</v>
      </c>
      <c r="C109" s="12">
        <f>SUM(C104:C108)</f>
        <v>143000</v>
      </c>
      <c r="D109" s="12">
        <f>SUM(D104:D108)</f>
        <v>188000</v>
      </c>
      <c r="E109" s="12">
        <f>SUM(E104:E108)</f>
        <v>53000</v>
      </c>
      <c r="F109" s="12">
        <f>SUM(F104:F108)</f>
        <v>8000</v>
      </c>
      <c r="G109" s="13"/>
    </row>
    <row r="110" spans="1:7">
      <c r="B110" s="17"/>
      <c r="C110" s="17"/>
      <c r="D110" s="17"/>
      <c r="E110" s="17"/>
      <c r="F110" s="17"/>
    </row>
    <row r="111" spans="1:7">
      <c r="A111" s="4" t="s">
        <v>165</v>
      </c>
      <c r="B111" s="18"/>
      <c r="C111" s="18"/>
      <c r="D111" s="18"/>
      <c r="E111" s="18"/>
      <c r="F111" s="18"/>
    </row>
    <row r="112" spans="1:7" ht="15" customHeight="1">
      <c r="A112" s="10" t="s">
        <v>21</v>
      </c>
      <c r="B112" s="9">
        <v>40000</v>
      </c>
      <c r="C112" s="9">
        <v>45000</v>
      </c>
      <c r="D112" s="9">
        <v>45000</v>
      </c>
      <c r="E112" s="9">
        <v>45000</v>
      </c>
      <c r="F112" s="9">
        <v>50000</v>
      </c>
    </row>
    <row r="113" spans="1:7" ht="15" customHeight="1">
      <c r="A113" s="10" t="s">
        <v>173</v>
      </c>
      <c r="B113" s="30">
        <v>10000</v>
      </c>
      <c r="C113" s="9"/>
      <c r="D113" s="9"/>
      <c r="E113" s="9"/>
      <c r="F113" s="9"/>
    </row>
    <row r="114" spans="1:7" ht="15" customHeight="1">
      <c r="A114" s="97" t="s">
        <v>217</v>
      </c>
      <c r="B114" s="9"/>
      <c r="C114" s="9"/>
      <c r="D114" s="9">
        <v>4000</v>
      </c>
      <c r="E114" s="9"/>
      <c r="F114" s="9"/>
    </row>
    <row r="115" spans="1:7" ht="15" customHeight="1">
      <c r="A115" s="97" t="s">
        <v>175</v>
      </c>
      <c r="B115" s="9"/>
      <c r="C115" s="9"/>
      <c r="D115" s="8"/>
      <c r="E115" s="8">
        <v>20000</v>
      </c>
      <c r="F115" s="9"/>
    </row>
    <row r="116" spans="1:7" ht="15" customHeight="1">
      <c r="A116" s="97" t="s">
        <v>177</v>
      </c>
      <c r="B116" s="30"/>
      <c r="C116" s="30"/>
      <c r="D116" s="30">
        <v>10000</v>
      </c>
      <c r="E116" s="30"/>
      <c r="F116" s="30"/>
    </row>
    <row r="117" spans="1:7" ht="15" customHeight="1">
      <c r="A117" s="97" t="s">
        <v>172</v>
      </c>
      <c r="B117" s="30"/>
      <c r="C117" s="30">
        <v>10000</v>
      </c>
      <c r="D117" s="30">
        <v>10000</v>
      </c>
      <c r="E117" s="30">
        <v>10000</v>
      </c>
      <c r="F117" s="30">
        <v>20000</v>
      </c>
    </row>
    <row r="118" spans="1:7" ht="15" customHeight="1">
      <c r="A118" s="97" t="s">
        <v>168</v>
      </c>
      <c r="B118" s="30"/>
      <c r="C118" s="30">
        <v>10000</v>
      </c>
      <c r="D118" s="30">
        <v>10000</v>
      </c>
      <c r="E118" s="30">
        <v>15000</v>
      </c>
      <c r="F118" s="30">
        <v>15000</v>
      </c>
    </row>
    <row r="119" spans="1:7" ht="15" customHeight="1">
      <c r="A119" s="97" t="s">
        <v>169</v>
      </c>
      <c r="B119" s="30"/>
      <c r="C119" s="30">
        <v>25000</v>
      </c>
      <c r="D119" s="30">
        <v>10000</v>
      </c>
      <c r="E119" s="30">
        <v>10000</v>
      </c>
      <c r="F119" s="30"/>
    </row>
    <row r="120" spans="1:7" ht="15" customHeight="1">
      <c r="A120" s="97" t="s">
        <v>218</v>
      </c>
      <c r="B120" s="30">
        <v>40000</v>
      </c>
      <c r="C120" s="30">
        <v>100000</v>
      </c>
      <c r="D120" s="30">
        <v>100000</v>
      </c>
      <c r="E120" s="30">
        <v>100000</v>
      </c>
      <c r="F120" s="30">
        <v>160000</v>
      </c>
    </row>
    <row r="121" spans="1:7" ht="15" customHeight="1">
      <c r="A121" s="14" t="s">
        <v>178</v>
      </c>
      <c r="B121" s="12">
        <f>SUM(B112:B120)</f>
        <v>90000</v>
      </c>
      <c r="C121" s="12">
        <f>SUM(C112:C120)</f>
        <v>190000</v>
      </c>
      <c r="D121" s="12">
        <f>SUM(D112:D120)</f>
        <v>189000</v>
      </c>
      <c r="E121" s="12">
        <f>SUM(E112:E120)</f>
        <v>200000</v>
      </c>
      <c r="F121" s="12">
        <f>SUM(F112:F120)</f>
        <v>245000</v>
      </c>
      <c r="G121" s="13"/>
    </row>
    <row r="122" spans="1:7" s="45" customFormat="1">
      <c r="A122" s="44"/>
      <c r="B122" s="17"/>
      <c r="C122" s="17"/>
      <c r="D122" s="17"/>
      <c r="E122" s="17"/>
      <c r="F122" s="17"/>
    </row>
    <row r="123" spans="1:7" s="45" customFormat="1" ht="25.5">
      <c r="A123" s="44"/>
      <c r="B123" s="2" t="s">
        <v>0</v>
      </c>
      <c r="C123" s="2" t="s">
        <v>5</v>
      </c>
      <c r="D123" s="2" t="s">
        <v>9</v>
      </c>
      <c r="E123" s="2" t="s">
        <v>13</v>
      </c>
      <c r="F123" s="2" t="s">
        <v>186</v>
      </c>
    </row>
    <row r="124" spans="1:7" s="45" customFormat="1">
      <c r="A124" s="46" t="s">
        <v>180</v>
      </c>
      <c r="B124" s="47">
        <f>B26+B30+B61+B80+B93+B101+B109+B121</f>
        <v>1270725</v>
      </c>
      <c r="C124" s="47">
        <f>C26+C30+C61+C80+C93+C101+C109+C121</f>
        <v>1285900</v>
      </c>
      <c r="D124" s="47">
        <f>D26+D30+D61+D80+D93+D101+D109+D121</f>
        <v>1129780</v>
      </c>
      <c r="E124" s="47">
        <f>E26+E30+E61+E80+E93+E101+E109+E121</f>
        <v>1034650</v>
      </c>
      <c r="F124" s="47">
        <f>F26+F30+F61+F80+F93+F101+F109+F121</f>
        <v>1070250</v>
      </c>
      <c r="G124" s="13"/>
    </row>
    <row r="125" spans="1:7" s="50" customFormat="1" ht="21" customHeight="1">
      <c r="A125" s="48" t="s">
        <v>182</v>
      </c>
      <c r="B125" s="49">
        <f>B26+B30+B61+B93+B101+B109+B121</f>
        <v>746975</v>
      </c>
      <c r="C125" s="49">
        <f>C26+C30+C61+C93+C101+C109+C121</f>
        <v>907350</v>
      </c>
      <c r="D125" s="49">
        <f>D26+D30+D61+D93+D101+D109+D121</f>
        <v>837450</v>
      </c>
      <c r="E125" s="49">
        <f>E26+E30+E61+E93+E101+E109+E121</f>
        <v>644650</v>
      </c>
      <c r="F125" s="49">
        <f>F26+F30+F61+F93+F101+F109+F121</f>
        <v>663250</v>
      </c>
      <c r="G125" s="13"/>
    </row>
    <row r="126" spans="1:7" ht="18.600000000000001" customHeight="1">
      <c r="A126" s="48" t="s">
        <v>184</v>
      </c>
      <c r="B126" s="49">
        <f>B80</f>
        <v>523750</v>
      </c>
      <c r="C126" s="49">
        <f>C80</f>
        <v>378550</v>
      </c>
      <c r="D126" s="49">
        <f>D80</f>
        <v>292330</v>
      </c>
      <c r="E126" s="49">
        <f>E80</f>
        <v>390000</v>
      </c>
      <c r="F126" s="49">
        <f>F80</f>
        <v>407000</v>
      </c>
      <c r="G126" s="13"/>
    </row>
    <row r="127" spans="1:7" ht="18.600000000000001" customHeight="1">
      <c r="A127" s="48" t="s">
        <v>185</v>
      </c>
      <c r="B127" s="49">
        <f>B24</f>
        <v>62000</v>
      </c>
      <c r="C127" s="49">
        <f>C24</f>
        <v>0</v>
      </c>
      <c r="D127" s="49">
        <f>D24</f>
        <v>0</v>
      </c>
      <c r="E127" s="49">
        <f>E24</f>
        <v>0</v>
      </c>
      <c r="F127" s="49">
        <f>F24</f>
        <v>0</v>
      </c>
    </row>
    <row r="128" spans="1:7" ht="12.75" customHeight="1">
      <c r="A128" s="108"/>
      <c r="B128" s="108"/>
      <c r="C128" s="108"/>
      <c r="D128" s="108"/>
      <c r="E128" s="108"/>
      <c r="F128" s="108"/>
    </row>
    <row r="129" spans="1:6">
      <c r="A129" s="109"/>
      <c r="B129" s="109"/>
      <c r="C129" s="109"/>
      <c r="D129" s="109"/>
      <c r="E129" s="109"/>
      <c r="F129" s="109"/>
    </row>
    <row r="130" spans="1:6" ht="12.75" customHeight="1">
      <c r="A130" s="108"/>
    </row>
    <row r="131" spans="1:6" ht="12.75" customHeight="1"/>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BDDF-F0F8-467E-9222-7F480E8C025A}">
  <dimension ref="A1:G131"/>
  <sheetViews>
    <sheetView zoomScaleNormal="100" workbookViewId="0">
      <pane ySplit="1" topLeftCell="A61" activePane="bottomLeft" state="frozen"/>
      <selection pane="bottomLeft" activeCell="E127" sqref="E127"/>
      <selection activeCell="M170" sqref="M170"/>
    </sheetView>
  </sheetViews>
  <sheetFormatPr defaultColWidth="9.85546875" defaultRowHeight="12.75"/>
  <cols>
    <col min="1" max="1" width="52.85546875" style="3" bestFit="1" customWidth="1"/>
    <col min="2" max="6" width="12.5703125" style="6" bestFit="1" customWidth="1"/>
    <col min="7" max="16384" width="9.85546875" style="6"/>
  </cols>
  <sheetData>
    <row r="1" spans="1:6" s="3" customFormat="1" ht="45" customHeight="1">
      <c r="A1" s="1"/>
      <c r="B1" s="2" t="s">
        <v>0</v>
      </c>
      <c r="C1" s="2" t="s">
        <v>5</v>
      </c>
      <c r="D1" s="2" t="s">
        <v>9</v>
      </c>
      <c r="E1" s="2" t="s">
        <v>13</v>
      </c>
      <c r="F1" s="2" t="s">
        <v>186</v>
      </c>
    </row>
    <row r="2" spans="1:6" ht="20.25" customHeight="1">
      <c r="A2" s="4" t="s">
        <v>187</v>
      </c>
      <c r="B2" s="5"/>
      <c r="C2" s="5"/>
      <c r="D2" s="5"/>
      <c r="E2" s="5"/>
      <c r="F2" s="5"/>
    </row>
    <row r="3" spans="1:6" ht="15" customHeight="1">
      <c r="A3" s="113" t="s">
        <v>21</v>
      </c>
      <c r="B3" s="114">
        <v>9400</v>
      </c>
      <c r="C3" s="114">
        <v>9400</v>
      </c>
      <c r="D3" s="114">
        <v>9400</v>
      </c>
      <c r="E3" s="114">
        <v>9400</v>
      </c>
      <c r="F3" s="114">
        <v>9400</v>
      </c>
    </row>
    <row r="4" spans="1:6" ht="15" customHeight="1">
      <c r="A4" s="115" t="s">
        <v>23</v>
      </c>
      <c r="B4" s="114">
        <v>4000</v>
      </c>
      <c r="C4" s="114">
        <v>4000</v>
      </c>
      <c r="D4" s="114">
        <v>4000</v>
      </c>
      <c r="E4" s="114">
        <v>4000</v>
      </c>
      <c r="F4" s="114">
        <v>4000</v>
      </c>
    </row>
    <row r="5" spans="1:6" ht="15" customHeight="1">
      <c r="A5" s="10" t="s">
        <v>25</v>
      </c>
      <c r="B5" s="9">
        <v>5000</v>
      </c>
      <c r="C5" s="9">
        <v>5000</v>
      </c>
      <c r="D5" s="9">
        <v>5000</v>
      </c>
      <c r="E5" s="9">
        <v>5000</v>
      </c>
      <c r="F5" s="9">
        <v>5000</v>
      </c>
    </row>
    <row r="6" spans="1:6" ht="15" customHeight="1">
      <c r="A6" s="10" t="s">
        <v>27</v>
      </c>
      <c r="B6" s="9"/>
      <c r="C6" s="9"/>
      <c r="D6" s="9"/>
      <c r="E6" s="9">
        <v>50000</v>
      </c>
      <c r="F6" s="9">
        <v>50000</v>
      </c>
    </row>
    <row r="7" spans="1:6" ht="15" customHeight="1">
      <c r="A7" s="10" t="s">
        <v>41</v>
      </c>
      <c r="B7" s="9"/>
      <c r="C7" s="9">
        <v>20000</v>
      </c>
      <c r="D7" s="9">
        <v>20000</v>
      </c>
      <c r="E7" s="9">
        <v>20000</v>
      </c>
      <c r="F7" s="9">
        <v>20000</v>
      </c>
    </row>
    <row r="8" spans="1:6" ht="15" customHeight="1">
      <c r="A8" s="115" t="s">
        <v>28</v>
      </c>
      <c r="B8" s="114">
        <v>22000</v>
      </c>
      <c r="C8" s="114">
        <v>22000</v>
      </c>
      <c r="D8" s="114">
        <v>22000</v>
      </c>
      <c r="E8" s="114">
        <v>22000</v>
      </c>
      <c r="F8" s="114">
        <v>22000</v>
      </c>
    </row>
    <row r="9" spans="1:6" ht="15" customHeight="1">
      <c r="A9" s="10" t="s">
        <v>30</v>
      </c>
      <c r="B9" s="9"/>
      <c r="C9" s="9"/>
      <c r="D9" s="9"/>
      <c r="E9" s="9">
        <v>5000</v>
      </c>
      <c r="F9" s="9">
        <v>20000</v>
      </c>
    </row>
    <row r="10" spans="1:6" ht="15" customHeight="1">
      <c r="A10" s="10" t="s">
        <v>31</v>
      </c>
      <c r="B10" s="9">
        <v>10000</v>
      </c>
      <c r="C10" s="9">
        <v>57500</v>
      </c>
      <c r="D10" s="9">
        <v>25000</v>
      </c>
      <c r="E10" s="9"/>
      <c r="F10" s="9"/>
    </row>
    <row r="11" spans="1:6" ht="15" customHeight="1">
      <c r="A11" s="10" t="s">
        <v>188</v>
      </c>
      <c r="B11" s="9"/>
      <c r="C11" s="9"/>
      <c r="D11" s="9"/>
      <c r="E11" s="9"/>
      <c r="F11" s="9"/>
    </row>
    <row r="12" spans="1:6" ht="15" customHeight="1">
      <c r="A12" s="10" t="s">
        <v>32</v>
      </c>
      <c r="B12" s="8">
        <v>4700</v>
      </c>
      <c r="C12" s="9">
        <v>35000</v>
      </c>
      <c r="D12" s="9">
        <v>17200</v>
      </c>
      <c r="E12" s="9"/>
      <c r="F12" s="9"/>
    </row>
    <row r="13" spans="1:6" ht="15" customHeight="1">
      <c r="A13" s="10" t="s">
        <v>34</v>
      </c>
      <c r="B13" s="8"/>
      <c r="C13" s="9"/>
      <c r="D13" s="9">
        <v>12000</v>
      </c>
      <c r="E13" s="9"/>
      <c r="F13" s="9"/>
    </row>
    <row r="14" spans="1:6" ht="15" customHeight="1">
      <c r="A14" s="10" t="s">
        <v>35</v>
      </c>
      <c r="B14" s="8">
        <v>7000</v>
      </c>
      <c r="C14" s="9"/>
      <c r="D14" s="9"/>
      <c r="E14" s="9"/>
      <c r="F14" s="9"/>
    </row>
    <row r="15" spans="1:6" ht="15" customHeight="1">
      <c r="A15" s="10" t="s">
        <v>36</v>
      </c>
      <c r="B15" s="8">
        <v>15000</v>
      </c>
      <c r="C15" s="9"/>
      <c r="D15" s="9"/>
      <c r="E15" s="9"/>
      <c r="F15" s="9"/>
    </row>
    <row r="16" spans="1:6" ht="15" customHeight="1">
      <c r="A16" s="10" t="s">
        <v>38</v>
      </c>
      <c r="B16" s="8">
        <v>5000</v>
      </c>
      <c r="C16" s="9"/>
      <c r="D16" s="9"/>
      <c r="E16" s="9"/>
      <c r="F16" s="9"/>
    </row>
    <row r="17" spans="1:7" ht="15" customHeight="1">
      <c r="A17" s="10" t="s">
        <v>39</v>
      </c>
      <c r="B17" s="8"/>
      <c r="C17" s="9">
        <v>25000</v>
      </c>
      <c r="D17" s="9"/>
      <c r="E17" s="9"/>
      <c r="F17" s="9"/>
    </row>
    <row r="18" spans="1:7" ht="15" customHeight="1">
      <c r="A18" s="10" t="s">
        <v>40</v>
      </c>
      <c r="B18" s="8"/>
      <c r="C18" s="9">
        <v>5000</v>
      </c>
      <c r="D18" s="9"/>
      <c r="E18" s="9"/>
      <c r="F18" s="9"/>
    </row>
    <row r="19" spans="1:7" ht="18.600000000000001" customHeight="1">
      <c r="A19" s="11" t="s">
        <v>189</v>
      </c>
      <c r="B19" s="12">
        <f>B8+B4+B3</f>
        <v>35400</v>
      </c>
      <c r="C19" s="12">
        <f t="shared" ref="C19:F19" si="0">C8+C4+C3</f>
        <v>35400</v>
      </c>
      <c r="D19" s="12">
        <f t="shared" si="0"/>
        <v>35400</v>
      </c>
      <c r="E19" s="12">
        <f t="shared" si="0"/>
        <v>35400</v>
      </c>
      <c r="F19" s="12">
        <f t="shared" si="0"/>
        <v>35400</v>
      </c>
      <c r="G19" s="13"/>
    </row>
    <row r="20" spans="1:7" ht="15" customHeight="1">
      <c r="A20" s="14"/>
      <c r="B20" s="12"/>
      <c r="C20" s="12"/>
      <c r="D20" s="12"/>
      <c r="E20" s="12"/>
      <c r="F20" s="12"/>
    </row>
    <row r="21" spans="1:7" ht="18.95" customHeight="1">
      <c r="A21" s="14" t="s">
        <v>44</v>
      </c>
      <c r="B21" s="12"/>
      <c r="C21" s="12"/>
      <c r="D21" s="12"/>
      <c r="E21" s="12"/>
      <c r="F21" s="12"/>
    </row>
    <row r="22" spans="1:7">
      <c r="A22" s="115" t="s">
        <v>190</v>
      </c>
      <c r="B22" s="116">
        <v>56000</v>
      </c>
      <c r="C22" s="114"/>
      <c r="D22" s="114"/>
      <c r="E22" s="114"/>
      <c r="F22" s="114"/>
    </row>
    <row r="23" spans="1:7">
      <c r="A23" s="115" t="s">
        <v>47</v>
      </c>
      <c r="B23" s="116">
        <v>6000</v>
      </c>
      <c r="C23" s="114"/>
      <c r="D23" s="114"/>
      <c r="E23" s="114"/>
      <c r="F23" s="114"/>
    </row>
    <row r="24" spans="1:7">
      <c r="A24" s="14" t="s">
        <v>191</v>
      </c>
      <c r="B24" s="12">
        <f>SUM(B22:B23)</f>
        <v>62000</v>
      </c>
      <c r="C24" s="12">
        <f>SUM(C22:C23)</f>
        <v>0</v>
      </c>
      <c r="D24" s="12">
        <f>SUM(D22:D23)</f>
        <v>0</v>
      </c>
      <c r="E24" s="12">
        <f>SUM(E22:E23)</f>
        <v>0</v>
      </c>
      <c r="F24" s="12">
        <f>SUM(F22:F23)</f>
        <v>0</v>
      </c>
    </row>
    <row r="25" spans="1:7" ht="13.5" thickBot="1">
      <c r="A25" s="15"/>
      <c r="B25" s="16"/>
      <c r="C25" s="16"/>
      <c r="D25" s="16"/>
      <c r="E25" s="16"/>
      <c r="F25" s="16"/>
    </row>
    <row r="26" spans="1:7" ht="18.75" customHeight="1">
      <c r="A26" s="14" t="s">
        <v>192</v>
      </c>
      <c r="B26" s="12">
        <f>B19+B24</f>
        <v>97400</v>
      </c>
      <c r="C26" s="12">
        <f t="shared" ref="C26:D26" si="1">C19+C24</f>
        <v>35400</v>
      </c>
      <c r="D26" s="12">
        <f t="shared" si="1"/>
        <v>35400</v>
      </c>
      <c r="E26" s="12">
        <f>E19+E24</f>
        <v>35400</v>
      </c>
      <c r="F26" s="12">
        <f>F19+F24</f>
        <v>35400</v>
      </c>
      <c r="G26" s="13"/>
    </row>
    <row r="27" spans="1:7">
      <c r="A27" s="14"/>
      <c r="B27" s="17"/>
      <c r="C27" s="17"/>
      <c r="D27" s="17"/>
      <c r="E27" s="17"/>
      <c r="F27" s="17"/>
    </row>
    <row r="28" spans="1:7" ht="15.75" customHeight="1">
      <c r="A28" s="4" t="s">
        <v>53</v>
      </c>
      <c r="B28" s="18"/>
      <c r="C28" s="18"/>
      <c r="D28" s="18"/>
      <c r="E28" s="18"/>
      <c r="F28" s="18"/>
    </row>
    <row r="29" spans="1:7" ht="15.75" customHeight="1" thickBot="1">
      <c r="A29" s="117" t="s">
        <v>21</v>
      </c>
      <c r="B29" s="118">
        <v>250</v>
      </c>
      <c r="C29" s="118">
        <v>250</v>
      </c>
      <c r="D29" s="118">
        <v>250</v>
      </c>
      <c r="E29" s="118">
        <v>250</v>
      </c>
      <c r="F29" s="118">
        <v>250</v>
      </c>
    </row>
    <row r="30" spans="1:7" ht="15.75" customHeight="1">
      <c r="A30" s="14" t="s">
        <v>54</v>
      </c>
      <c r="B30" s="12">
        <f>SUM(B29:B29)</f>
        <v>250</v>
      </c>
      <c r="C30" s="12">
        <f>SUM(C29:C29)</f>
        <v>250</v>
      </c>
      <c r="D30" s="12">
        <f>SUM(D29:D29)</f>
        <v>250</v>
      </c>
      <c r="E30" s="12">
        <f>SUM(E29:E29)</f>
        <v>250</v>
      </c>
      <c r="F30" s="12">
        <f>SUM(F29:F29)</f>
        <v>250</v>
      </c>
      <c r="G30" s="13"/>
    </row>
    <row r="31" spans="1:7" ht="15.75" customHeight="1">
      <c r="A31" s="14"/>
      <c r="B31" s="21"/>
      <c r="C31" s="21"/>
      <c r="D31" s="21"/>
      <c r="E31" s="21"/>
      <c r="F31" s="21"/>
    </row>
    <row r="32" spans="1:7" ht="15.75" customHeight="1">
      <c r="A32" s="22" t="s">
        <v>55</v>
      </c>
      <c r="B32" s="23"/>
      <c r="C32" s="23"/>
      <c r="D32" s="23"/>
      <c r="E32" s="23"/>
      <c r="F32" s="23"/>
    </row>
    <row r="33" spans="1:6" ht="15" customHeight="1">
      <c r="A33" s="24" t="s">
        <v>56</v>
      </c>
      <c r="B33" s="25"/>
      <c r="C33" s="25"/>
      <c r="D33" s="25"/>
      <c r="E33" s="25"/>
      <c r="F33" s="25"/>
    </row>
    <row r="34" spans="1:6" ht="15" customHeight="1">
      <c r="A34" s="115" t="s">
        <v>57</v>
      </c>
      <c r="B34" s="114">
        <v>11700</v>
      </c>
      <c r="C34" s="114">
        <v>11700</v>
      </c>
      <c r="D34" s="114">
        <v>11700</v>
      </c>
      <c r="E34" s="114">
        <v>11700</v>
      </c>
      <c r="F34" s="114">
        <v>11700</v>
      </c>
    </row>
    <row r="35" spans="1:6" ht="15" customHeight="1">
      <c r="A35" s="26" t="s">
        <v>59</v>
      </c>
      <c r="B35" s="8"/>
      <c r="C35" s="8">
        <v>6200</v>
      </c>
      <c r="D35" s="8">
        <v>5900</v>
      </c>
      <c r="E35" s="8">
        <v>5200</v>
      </c>
      <c r="F35" s="8">
        <v>5200</v>
      </c>
    </row>
    <row r="36" spans="1:6" ht="15" customHeight="1">
      <c r="A36" s="115" t="s">
        <v>61</v>
      </c>
      <c r="B36" s="114">
        <v>10000</v>
      </c>
      <c r="C36" s="114">
        <v>5000</v>
      </c>
      <c r="D36" s="114"/>
      <c r="E36" s="114"/>
      <c r="F36" s="114"/>
    </row>
    <row r="37" spans="1:6" ht="15" customHeight="1">
      <c r="A37" s="26" t="s">
        <v>63</v>
      </c>
      <c r="B37" s="9">
        <v>2000</v>
      </c>
      <c r="C37" s="9">
        <v>2000</v>
      </c>
      <c r="D37" s="9">
        <v>2000</v>
      </c>
      <c r="E37" s="9">
        <v>2000</v>
      </c>
      <c r="F37" s="9">
        <v>2000</v>
      </c>
    </row>
    <row r="38" spans="1:6" ht="15" customHeight="1">
      <c r="A38" s="27" t="s">
        <v>193</v>
      </c>
      <c r="B38" s="9"/>
      <c r="C38" s="9"/>
      <c r="D38" s="9"/>
      <c r="E38" s="9"/>
      <c r="F38" s="9"/>
    </row>
    <row r="39" spans="1:6" ht="15" customHeight="1">
      <c r="A39" s="115" t="s">
        <v>193</v>
      </c>
      <c r="B39" s="114">
        <v>30000</v>
      </c>
      <c r="C39" s="114">
        <v>30000</v>
      </c>
      <c r="D39" s="114">
        <v>30000</v>
      </c>
      <c r="E39" s="114">
        <v>30000</v>
      </c>
      <c r="F39" s="114">
        <v>30000</v>
      </c>
    </row>
    <row r="40" spans="1:6" ht="15" customHeight="1">
      <c r="A40" s="115" t="s">
        <v>73</v>
      </c>
      <c r="B40" s="114"/>
      <c r="C40" s="114">
        <v>14000</v>
      </c>
      <c r="D40" s="114">
        <v>14000</v>
      </c>
      <c r="E40" s="114">
        <v>14000</v>
      </c>
      <c r="F40" s="114">
        <v>14000</v>
      </c>
    </row>
    <row r="41" spans="1:6" ht="15" customHeight="1">
      <c r="A41" s="26" t="s">
        <v>74</v>
      </c>
      <c r="B41" s="9"/>
      <c r="C41" s="9">
        <v>11200</v>
      </c>
      <c r="D41" s="9">
        <v>11200</v>
      </c>
      <c r="E41" s="9"/>
      <c r="F41" s="9"/>
    </row>
    <row r="42" spans="1:6" ht="15" customHeight="1">
      <c r="A42" s="26" t="s">
        <v>75</v>
      </c>
      <c r="B42" s="8">
        <v>5000</v>
      </c>
      <c r="C42" s="8">
        <v>5000</v>
      </c>
      <c r="D42" s="9"/>
      <c r="E42" s="9"/>
      <c r="F42" s="9"/>
    </row>
    <row r="43" spans="1:6" ht="15" customHeight="1">
      <c r="A43" s="26" t="s">
        <v>76</v>
      </c>
      <c r="B43" s="9"/>
      <c r="C43" s="9"/>
      <c r="D43" s="9">
        <v>5200</v>
      </c>
      <c r="E43" s="9"/>
      <c r="F43" s="9"/>
    </row>
    <row r="44" spans="1:6" ht="15" customHeight="1">
      <c r="A44" s="26" t="s">
        <v>77</v>
      </c>
      <c r="B44" s="9">
        <v>4200</v>
      </c>
      <c r="C44" s="9"/>
      <c r="D44" s="9"/>
      <c r="E44" s="9"/>
      <c r="F44" s="9"/>
    </row>
    <row r="45" spans="1:6" ht="15" customHeight="1">
      <c r="A45" s="27" t="s">
        <v>194</v>
      </c>
      <c r="B45" s="8"/>
      <c r="C45" s="8"/>
      <c r="D45" s="9"/>
      <c r="E45" s="9"/>
      <c r="F45" s="9"/>
    </row>
    <row r="46" spans="1:6" ht="15" customHeight="1">
      <c r="A46" s="115" t="s">
        <v>195</v>
      </c>
      <c r="B46" s="114">
        <v>15000</v>
      </c>
      <c r="C46" s="114">
        <v>15000</v>
      </c>
      <c r="D46" s="114">
        <v>15000</v>
      </c>
      <c r="E46" s="114">
        <v>15000</v>
      </c>
      <c r="F46" s="114">
        <v>15000</v>
      </c>
    </row>
    <row r="47" spans="1:6" ht="15" customHeight="1">
      <c r="A47" s="115" t="s">
        <v>196</v>
      </c>
      <c r="B47" s="114">
        <v>75000</v>
      </c>
      <c r="C47" s="114">
        <v>75000</v>
      </c>
      <c r="D47" s="114">
        <v>75000</v>
      </c>
      <c r="E47" s="114">
        <v>75000</v>
      </c>
      <c r="F47" s="114">
        <v>75000</v>
      </c>
    </row>
    <row r="48" spans="1:6" ht="15" customHeight="1">
      <c r="A48" s="26" t="s">
        <v>197</v>
      </c>
      <c r="B48" s="8">
        <v>2000</v>
      </c>
      <c r="C48" s="8">
        <v>2000</v>
      </c>
      <c r="D48" s="9">
        <v>2000</v>
      </c>
      <c r="E48" s="9">
        <v>2000</v>
      </c>
      <c r="F48" s="9">
        <v>2000</v>
      </c>
    </row>
    <row r="49" spans="1:7" ht="15" customHeight="1">
      <c r="A49" s="26" t="s">
        <v>198</v>
      </c>
      <c r="B49" s="9">
        <v>750</v>
      </c>
      <c r="C49" s="9">
        <v>750</v>
      </c>
      <c r="D49" s="9">
        <v>750</v>
      </c>
      <c r="E49" s="9">
        <v>750</v>
      </c>
      <c r="F49" s="9">
        <v>750</v>
      </c>
    </row>
    <row r="50" spans="1:7" ht="15" customHeight="1">
      <c r="A50" s="26" t="s">
        <v>86</v>
      </c>
      <c r="B50" s="9">
        <v>5000</v>
      </c>
      <c r="C50" s="9">
        <v>5000</v>
      </c>
      <c r="D50" s="9">
        <v>5000</v>
      </c>
      <c r="E50" s="9">
        <v>5000</v>
      </c>
      <c r="F50" s="9">
        <v>5000</v>
      </c>
    </row>
    <row r="51" spans="1:7" ht="15" customHeight="1">
      <c r="A51" s="115" t="s">
        <v>87</v>
      </c>
      <c r="B51" s="114">
        <v>10000</v>
      </c>
      <c r="C51" s="114">
        <v>10000</v>
      </c>
      <c r="D51" s="114">
        <v>10000</v>
      </c>
      <c r="E51" s="114">
        <v>10000</v>
      </c>
      <c r="F51" s="114">
        <v>10000</v>
      </c>
    </row>
    <row r="52" spans="1:7" ht="15" customHeight="1">
      <c r="A52" s="97" t="s">
        <v>199</v>
      </c>
      <c r="B52" s="9">
        <v>20000</v>
      </c>
      <c r="C52" s="9">
        <v>10000</v>
      </c>
      <c r="D52" s="9">
        <v>10000</v>
      </c>
      <c r="E52" s="9">
        <v>6000</v>
      </c>
      <c r="F52" s="9">
        <v>10000</v>
      </c>
    </row>
    <row r="53" spans="1:7" ht="15" customHeight="1">
      <c r="A53" s="119" t="s">
        <v>89</v>
      </c>
      <c r="B53" s="114" t="s">
        <v>219</v>
      </c>
      <c r="C53" s="114"/>
      <c r="D53" s="114"/>
      <c r="E53" s="114"/>
      <c r="F53" s="114"/>
    </row>
    <row r="54" spans="1:7" ht="15" customHeight="1">
      <c r="A54" s="97" t="s">
        <v>90</v>
      </c>
      <c r="B54" s="8">
        <v>14000</v>
      </c>
      <c r="C54" s="8"/>
      <c r="D54" s="9"/>
      <c r="E54" s="9"/>
      <c r="F54" s="9"/>
    </row>
    <row r="55" spans="1:7" ht="15" customHeight="1">
      <c r="A55" s="97" t="s">
        <v>91</v>
      </c>
      <c r="B55" s="9">
        <v>1500</v>
      </c>
      <c r="C55" s="9"/>
      <c r="D55" s="9"/>
      <c r="E55" s="9"/>
      <c r="F55" s="9"/>
    </row>
    <row r="56" spans="1:7" ht="15" customHeight="1">
      <c r="A56" s="97" t="s">
        <v>92</v>
      </c>
      <c r="B56" s="9"/>
      <c r="C56" s="9">
        <v>2000</v>
      </c>
      <c r="D56" s="9"/>
      <c r="E56" s="9"/>
      <c r="F56" s="9"/>
    </row>
    <row r="57" spans="1:7" ht="15" customHeight="1">
      <c r="A57" s="97" t="s">
        <v>93</v>
      </c>
      <c r="B57" s="8">
        <v>4000</v>
      </c>
      <c r="C57" s="8"/>
      <c r="D57" s="9">
        <v>3500</v>
      </c>
      <c r="E57" s="9"/>
      <c r="F57" s="9"/>
    </row>
    <row r="58" spans="1:7" ht="15" customHeight="1">
      <c r="A58" s="26" t="s">
        <v>94</v>
      </c>
      <c r="B58" s="9"/>
      <c r="C58" s="9"/>
      <c r="D58" s="9"/>
      <c r="E58" s="9">
        <v>4000</v>
      </c>
      <c r="F58" s="9">
        <v>3600</v>
      </c>
    </row>
    <row r="59" spans="1:7" ht="15" customHeight="1">
      <c r="A59" s="29" t="s">
        <v>200</v>
      </c>
      <c r="B59" s="9"/>
      <c r="C59" s="9"/>
      <c r="D59" s="9"/>
      <c r="E59" s="9"/>
      <c r="F59" s="9"/>
    </row>
    <row r="60" spans="1:7" ht="15" customHeight="1">
      <c r="A60" s="113" t="s">
        <v>201</v>
      </c>
      <c r="B60" s="114"/>
      <c r="C60" s="114">
        <v>8000</v>
      </c>
      <c r="D60" s="114">
        <v>8000</v>
      </c>
      <c r="E60" s="114">
        <v>8000</v>
      </c>
      <c r="F60" s="114">
        <v>8000</v>
      </c>
    </row>
    <row r="61" spans="1:7" ht="18.600000000000001" customHeight="1">
      <c r="A61" s="31" t="s">
        <v>96</v>
      </c>
      <c r="B61" s="32">
        <f>B60+B51+B40+B46+B39+B36+B34+B47</f>
        <v>151700</v>
      </c>
      <c r="C61" s="32">
        <f t="shared" ref="C61:F61" si="2">C60+C53+C51+C40+C46+C39+C36+C34+C47</f>
        <v>168700</v>
      </c>
      <c r="D61" s="32">
        <f t="shared" si="2"/>
        <v>163700</v>
      </c>
      <c r="E61" s="32">
        <f t="shared" si="2"/>
        <v>163700</v>
      </c>
      <c r="F61" s="32">
        <f t="shared" si="2"/>
        <v>163700</v>
      </c>
      <c r="G61" s="13"/>
    </row>
    <row r="62" spans="1:7" ht="15" customHeight="1">
      <c r="B62" s="17"/>
      <c r="C62" s="17"/>
      <c r="D62" s="17"/>
      <c r="E62" s="17"/>
      <c r="F62" s="17"/>
    </row>
    <row r="63" spans="1:7" ht="15" customHeight="1">
      <c r="A63" s="24" t="s">
        <v>99</v>
      </c>
      <c r="B63" s="33"/>
      <c r="C63" s="33"/>
      <c r="D63" s="33"/>
      <c r="E63" s="33"/>
      <c r="F63" s="33"/>
    </row>
    <row r="64" spans="1:7" ht="15" customHeight="1">
      <c r="A64" s="120" t="s">
        <v>100</v>
      </c>
      <c r="B64" s="114"/>
      <c r="C64" s="114"/>
      <c r="D64" s="114"/>
      <c r="E64" s="114"/>
      <c r="F64" s="114"/>
    </row>
    <row r="65" spans="1:6" ht="15" customHeight="1">
      <c r="A65" s="115" t="s">
        <v>202</v>
      </c>
      <c r="B65" s="116">
        <f>SUM([1]VA!F8:F16)</f>
        <v>109000</v>
      </c>
      <c r="C65" s="116">
        <f>SUM([1]VA!G8:G16)</f>
        <v>121000</v>
      </c>
      <c r="D65" s="116">
        <f>SUM([1]VA!H8:H16)</f>
        <v>112000</v>
      </c>
      <c r="E65" s="116">
        <f>SUM([1]VA!I8:I16)</f>
        <v>152000</v>
      </c>
      <c r="F65" s="116">
        <f>SUM([1]VA!J8:J16)</f>
        <v>175000</v>
      </c>
    </row>
    <row r="66" spans="1:6" ht="15" customHeight="1">
      <c r="A66" s="115" t="s">
        <v>203</v>
      </c>
      <c r="B66" s="121">
        <v>42000</v>
      </c>
      <c r="C66" s="114">
        <v>59000</v>
      </c>
      <c r="D66" s="114">
        <v>67000</v>
      </c>
      <c r="E66" s="114">
        <v>43000</v>
      </c>
      <c r="F66" s="114">
        <v>15000</v>
      </c>
    </row>
    <row r="67" spans="1:6" ht="15" customHeight="1">
      <c r="A67" s="115" t="s">
        <v>204</v>
      </c>
      <c r="B67" s="121">
        <v>16000</v>
      </c>
      <c r="C67" s="114">
        <v>17500</v>
      </c>
      <c r="D67" s="114">
        <v>21500</v>
      </c>
      <c r="E67" s="114">
        <v>34500</v>
      </c>
      <c r="F67" s="114">
        <v>62000</v>
      </c>
    </row>
    <row r="68" spans="1:6" ht="15" customHeight="1">
      <c r="A68" s="115" t="s">
        <v>102</v>
      </c>
      <c r="B68" s="116">
        <v>234000</v>
      </c>
      <c r="C68" s="122">
        <v>57000</v>
      </c>
      <c r="D68" s="122">
        <v>52000</v>
      </c>
      <c r="E68" s="122">
        <v>52000</v>
      </c>
      <c r="F68" s="122">
        <v>50000</v>
      </c>
    </row>
    <row r="69" spans="1:6" ht="15" customHeight="1">
      <c r="A69" s="115" t="s">
        <v>104</v>
      </c>
      <c r="B69" s="114"/>
      <c r="C69" s="114"/>
      <c r="D69" s="114"/>
      <c r="E69" s="114"/>
      <c r="F69" s="114"/>
    </row>
    <row r="70" spans="1:6" ht="15" customHeight="1">
      <c r="A70" s="120" t="s">
        <v>105</v>
      </c>
      <c r="B70" s="114">
        <v>12750</v>
      </c>
      <c r="C70" s="114">
        <v>91050</v>
      </c>
      <c r="D70" s="114">
        <v>830</v>
      </c>
      <c r="E70" s="114">
        <v>20000</v>
      </c>
      <c r="F70" s="114"/>
    </row>
    <row r="71" spans="1:6" ht="15" customHeight="1">
      <c r="A71" s="120" t="s">
        <v>107</v>
      </c>
      <c r="B71" s="114"/>
      <c r="C71" s="114"/>
      <c r="D71" s="114"/>
      <c r="E71" s="114"/>
      <c r="F71" s="114"/>
    </row>
    <row r="72" spans="1:6" ht="15" customHeight="1">
      <c r="A72" s="123" t="s">
        <v>205</v>
      </c>
      <c r="B72" s="114">
        <v>3000</v>
      </c>
      <c r="C72" s="114">
        <v>5000</v>
      </c>
      <c r="D72" s="114">
        <v>5000</v>
      </c>
      <c r="E72" s="114">
        <v>5000</v>
      </c>
      <c r="F72" s="114">
        <v>5000</v>
      </c>
    </row>
    <row r="73" spans="1:6" ht="15" customHeight="1">
      <c r="A73" s="124" t="s">
        <v>206</v>
      </c>
      <c r="B73" s="114">
        <v>8000</v>
      </c>
      <c r="C73" s="114"/>
      <c r="D73" s="114"/>
      <c r="E73" s="114"/>
      <c r="F73" s="114"/>
    </row>
    <row r="74" spans="1:6" ht="15" customHeight="1">
      <c r="A74" s="125" t="s">
        <v>207</v>
      </c>
      <c r="B74" s="114">
        <v>1000</v>
      </c>
      <c r="C74" s="114"/>
      <c r="D74" s="114">
        <v>14000</v>
      </c>
      <c r="E74" s="114">
        <v>24000</v>
      </c>
      <c r="F74" s="114">
        <v>10000</v>
      </c>
    </row>
    <row r="75" spans="1:6" ht="15" customHeight="1">
      <c r="A75" s="125" t="s">
        <v>208</v>
      </c>
      <c r="B75" s="114"/>
      <c r="C75" s="114"/>
      <c r="D75" s="114">
        <v>20000</v>
      </c>
      <c r="E75" s="114">
        <v>34500</v>
      </c>
      <c r="F75" s="114"/>
    </row>
    <row r="76" spans="1:6" ht="15" customHeight="1">
      <c r="A76" s="125" t="s">
        <v>115</v>
      </c>
      <c r="B76" s="114">
        <v>70000</v>
      </c>
      <c r="C76" s="114"/>
      <c r="D76" s="114"/>
      <c r="E76" s="114"/>
      <c r="F76" s="114"/>
    </row>
    <row r="77" spans="1:6" ht="15" customHeight="1">
      <c r="A77" s="125" t="s">
        <v>209</v>
      </c>
      <c r="B77" s="114"/>
      <c r="C77" s="114"/>
      <c r="D77" s="114"/>
      <c r="E77" s="114">
        <v>25000</v>
      </c>
      <c r="F77" s="114">
        <v>30000</v>
      </c>
    </row>
    <row r="78" spans="1:6" ht="15" customHeight="1">
      <c r="A78" s="115" t="s">
        <v>210</v>
      </c>
      <c r="B78" s="114">
        <v>28000</v>
      </c>
      <c r="C78" s="114">
        <v>28000</v>
      </c>
      <c r="D78" s="114"/>
      <c r="E78" s="114"/>
      <c r="F78" s="114"/>
    </row>
    <row r="79" spans="1:6" ht="15" customHeight="1">
      <c r="A79" s="115" t="s">
        <v>211</v>
      </c>
      <c r="B79" s="114"/>
      <c r="C79" s="114"/>
      <c r="D79" s="114"/>
      <c r="E79" s="114"/>
      <c r="F79" s="114">
        <v>60000</v>
      </c>
    </row>
    <row r="80" spans="1:6" ht="15" customHeight="1">
      <c r="A80" s="115"/>
      <c r="B80" s="114"/>
      <c r="C80" s="114"/>
      <c r="D80" s="114"/>
      <c r="E80" s="114"/>
      <c r="F80" s="114"/>
    </row>
    <row r="81" spans="1:7" ht="15" customHeight="1">
      <c r="A81" s="115" t="s">
        <v>220</v>
      </c>
      <c r="B81" s="114">
        <v>25000</v>
      </c>
      <c r="C81" s="114"/>
      <c r="D81" s="114"/>
      <c r="E81" s="114"/>
      <c r="F81" s="114"/>
    </row>
    <row r="82" spans="1:7" ht="15" customHeight="1">
      <c r="A82" s="31" t="s">
        <v>125</v>
      </c>
      <c r="B82" s="32">
        <f>SUM(B64:B81)</f>
        <v>548750</v>
      </c>
      <c r="C82" s="32">
        <f t="shared" ref="C82:F82" si="3">SUM(C64:C81)</f>
        <v>378550</v>
      </c>
      <c r="D82" s="32">
        <f t="shared" si="3"/>
        <v>292330</v>
      </c>
      <c r="E82" s="32">
        <f t="shared" si="3"/>
        <v>390000</v>
      </c>
      <c r="F82" s="32">
        <f t="shared" si="3"/>
        <v>407000</v>
      </c>
    </row>
    <row r="83" spans="1:7" ht="15" customHeight="1" thickBot="1">
      <c r="A83" s="15"/>
      <c r="B83" s="16"/>
      <c r="C83" s="16"/>
      <c r="D83" s="16"/>
      <c r="E83" s="16"/>
      <c r="F83" s="16"/>
    </row>
    <row r="84" spans="1:7" ht="15" customHeight="1">
      <c r="A84" s="14" t="s">
        <v>127</v>
      </c>
      <c r="B84" s="38">
        <f>B82+B61</f>
        <v>700450</v>
      </c>
      <c r="C84" s="38">
        <f>C82+C61</f>
        <v>547250</v>
      </c>
      <c r="D84" s="38">
        <f>D82+D61</f>
        <v>456030</v>
      </c>
      <c r="E84" s="38">
        <f>E82+E61</f>
        <v>553700</v>
      </c>
      <c r="F84" s="38">
        <f>F82+F61</f>
        <v>570700</v>
      </c>
      <c r="G84" s="13"/>
    </row>
    <row r="85" spans="1:7" ht="15" customHeight="1">
      <c r="B85" s="17"/>
      <c r="C85" s="17"/>
      <c r="D85" s="17"/>
      <c r="E85" s="17"/>
      <c r="F85" s="17"/>
    </row>
    <row r="86" spans="1:7" ht="15" customHeight="1">
      <c r="A86" s="22" t="s">
        <v>129</v>
      </c>
      <c r="B86" s="39"/>
      <c r="C86" s="39"/>
      <c r="D86" s="39"/>
      <c r="E86" s="39"/>
      <c r="F86" s="39"/>
    </row>
    <row r="87" spans="1:7" ht="15" customHeight="1">
      <c r="A87" s="115" t="s">
        <v>21</v>
      </c>
      <c r="B87" s="114">
        <v>13900</v>
      </c>
      <c r="C87" s="114">
        <v>13900</v>
      </c>
      <c r="D87" s="114">
        <v>13900</v>
      </c>
      <c r="E87" s="114">
        <v>13900</v>
      </c>
      <c r="F87" s="114">
        <v>13900</v>
      </c>
    </row>
    <row r="88" spans="1:7" ht="15" customHeight="1">
      <c r="A88" s="10" t="s">
        <v>131</v>
      </c>
      <c r="B88" s="8">
        <v>4500</v>
      </c>
      <c r="C88" s="9">
        <v>3000</v>
      </c>
      <c r="D88" s="9">
        <v>3000</v>
      </c>
      <c r="E88" s="9"/>
      <c r="F88" s="9"/>
    </row>
    <row r="89" spans="1:7" ht="15" customHeight="1">
      <c r="A89" s="10" t="s">
        <v>132</v>
      </c>
      <c r="B89" s="9">
        <v>23000</v>
      </c>
      <c r="C89" s="9"/>
      <c r="D89" s="9"/>
      <c r="E89" s="9"/>
      <c r="F89" s="9"/>
    </row>
    <row r="90" spans="1:7" ht="15" customHeight="1">
      <c r="A90" s="115" t="s">
        <v>134</v>
      </c>
      <c r="B90" s="114">
        <v>44000</v>
      </c>
      <c r="C90" s="114"/>
      <c r="D90" s="114"/>
      <c r="E90" s="114"/>
      <c r="F90" s="114"/>
    </row>
    <row r="91" spans="1:7" ht="15" customHeight="1">
      <c r="A91" s="10" t="s">
        <v>139</v>
      </c>
      <c r="B91" s="30">
        <v>1000</v>
      </c>
      <c r="C91" s="30">
        <v>1000</v>
      </c>
      <c r="D91" s="30">
        <v>1000</v>
      </c>
      <c r="E91" s="30"/>
      <c r="F91" s="30"/>
    </row>
    <row r="92" spans="1:7">
      <c r="A92" s="3" t="s">
        <v>140</v>
      </c>
      <c r="B92" s="30">
        <v>1000</v>
      </c>
      <c r="C92" s="30">
        <v>1000</v>
      </c>
      <c r="D92" s="30">
        <v>1000</v>
      </c>
      <c r="E92" s="30">
        <v>1000</v>
      </c>
      <c r="F92" s="30">
        <v>1000</v>
      </c>
    </row>
    <row r="93" spans="1:7" ht="15" customHeight="1">
      <c r="A93" s="104" t="s">
        <v>138</v>
      </c>
      <c r="B93" s="105">
        <v>8000</v>
      </c>
      <c r="C93" s="105">
        <v>7000</v>
      </c>
      <c r="D93" s="105">
        <v>5000</v>
      </c>
      <c r="E93" s="105"/>
      <c r="F93" s="105"/>
    </row>
    <row r="94" spans="1:7" ht="15" customHeight="1" thickBot="1">
      <c r="A94" s="126" t="s">
        <v>212</v>
      </c>
      <c r="B94" s="127">
        <v>20000</v>
      </c>
      <c r="C94" s="127"/>
      <c r="D94" s="127"/>
      <c r="E94" s="118"/>
      <c r="F94" s="118"/>
    </row>
    <row r="95" spans="1:7" ht="15" customHeight="1">
      <c r="A95" s="14" t="s">
        <v>144</v>
      </c>
      <c r="B95" s="12">
        <f>B94+B90+B87</f>
        <v>77900</v>
      </c>
      <c r="C95" s="12">
        <f>C94+C90+C87</f>
        <v>13900</v>
      </c>
      <c r="D95" s="12">
        <f t="shared" ref="D95:F95" si="4">D94+D90+D87</f>
        <v>13900</v>
      </c>
      <c r="E95" s="12">
        <f t="shared" si="4"/>
        <v>13900</v>
      </c>
      <c r="F95" s="12">
        <f t="shared" si="4"/>
        <v>13900</v>
      </c>
      <c r="G95" s="13"/>
    </row>
    <row r="96" spans="1:7" ht="15" customHeight="1">
      <c r="B96" s="17"/>
      <c r="C96" s="17"/>
      <c r="D96" s="17"/>
      <c r="E96" s="17"/>
      <c r="F96" s="17"/>
    </row>
    <row r="97" spans="1:7" ht="15" customHeight="1">
      <c r="A97" s="4" t="s">
        <v>146</v>
      </c>
      <c r="B97" s="18"/>
      <c r="C97" s="18"/>
      <c r="D97" s="18"/>
      <c r="E97" s="18"/>
      <c r="F97" s="18"/>
    </row>
    <row r="98" spans="1:7" ht="15" customHeight="1">
      <c r="A98" s="115" t="s">
        <v>57</v>
      </c>
      <c r="B98" s="114">
        <v>5600</v>
      </c>
      <c r="C98" s="114">
        <v>5600</v>
      </c>
      <c r="D98" s="114">
        <v>5600</v>
      </c>
      <c r="E98" s="114">
        <v>5600</v>
      </c>
      <c r="F98" s="114">
        <v>5600</v>
      </c>
    </row>
    <row r="99" spans="1:7" ht="15" customHeight="1">
      <c r="A99" s="10" t="s">
        <v>148</v>
      </c>
      <c r="B99" s="9">
        <v>4000</v>
      </c>
      <c r="C99" s="9">
        <v>4000</v>
      </c>
      <c r="D99" s="9">
        <v>1000</v>
      </c>
      <c r="E99" s="9"/>
      <c r="F99" s="9"/>
    </row>
    <row r="100" spans="1:7" ht="15" customHeight="1">
      <c r="A100" s="10" t="s">
        <v>149</v>
      </c>
      <c r="B100" s="106">
        <v>4000</v>
      </c>
      <c r="C100" s="106">
        <v>5000</v>
      </c>
      <c r="D100" s="106">
        <v>1000</v>
      </c>
      <c r="E100" s="106">
        <v>1000</v>
      </c>
      <c r="F100" s="106"/>
    </row>
    <row r="101" spans="1:7" ht="15" customHeight="1" thickBot="1">
      <c r="A101" s="40" t="s">
        <v>213</v>
      </c>
      <c r="B101" s="106"/>
      <c r="C101" s="106"/>
      <c r="D101" s="106"/>
      <c r="E101" s="106">
        <v>2000</v>
      </c>
      <c r="F101" s="106"/>
    </row>
    <row r="102" spans="1:7" ht="15" customHeight="1" thickBot="1">
      <c r="A102" s="126" t="s">
        <v>151</v>
      </c>
      <c r="B102" s="118"/>
      <c r="C102" s="118">
        <v>35000</v>
      </c>
      <c r="D102" s="118">
        <v>35000</v>
      </c>
      <c r="E102" s="118">
        <v>35000</v>
      </c>
      <c r="F102" s="118"/>
    </row>
    <row r="103" spans="1:7" ht="25.5">
      <c r="A103" s="14" t="s">
        <v>154</v>
      </c>
      <c r="B103" s="38">
        <f>B102+B98</f>
        <v>5600</v>
      </c>
      <c r="C103" s="38">
        <f>C102+C98</f>
        <v>40600</v>
      </c>
      <c r="D103" s="38">
        <f>D102+D98</f>
        <v>40600</v>
      </c>
      <c r="E103" s="38">
        <f>E102+E98</f>
        <v>40600</v>
      </c>
      <c r="F103" s="38">
        <f t="shared" ref="F103" si="5">F102+F98</f>
        <v>5600</v>
      </c>
      <c r="G103" s="13"/>
    </row>
    <row r="104" spans="1:7">
      <c r="A104" s="6"/>
      <c r="B104" s="21"/>
      <c r="C104" s="21"/>
      <c r="D104" s="21"/>
      <c r="E104" s="21"/>
      <c r="F104" s="21"/>
    </row>
    <row r="105" spans="1:7" ht="15" customHeight="1">
      <c r="A105" s="4" t="s">
        <v>156</v>
      </c>
      <c r="B105" s="18"/>
      <c r="C105" s="18"/>
      <c r="D105" s="18"/>
      <c r="E105" s="18"/>
      <c r="F105" s="18"/>
    </row>
    <row r="106" spans="1:7" ht="15" customHeight="1">
      <c r="A106" s="115" t="s">
        <v>21</v>
      </c>
      <c r="B106" s="116">
        <v>7500</v>
      </c>
      <c r="C106" s="116">
        <v>7500</v>
      </c>
      <c r="D106" s="116">
        <v>7500</v>
      </c>
      <c r="E106" s="116">
        <v>7500</v>
      </c>
      <c r="F106" s="116">
        <v>7500</v>
      </c>
    </row>
    <row r="107" spans="1:7" ht="15" customHeight="1">
      <c r="A107" s="128" t="s">
        <v>214</v>
      </c>
      <c r="B107" s="129"/>
      <c r="C107" s="130"/>
      <c r="D107" s="130">
        <v>90000</v>
      </c>
      <c r="E107" s="130">
        <v>140000</v>
      </c>
      <c r="F107" s="130">
        <v>40000</v>
      </c>
    </row>
    <row r="108" spans="1:7" ht="15" customHeight="1">
      <c r="A108" s="128" t="s">
        <v>215</v>
      </c>
      <c r="B108" s="129"/>
      <c r="C108" s="130"/>
      <c r="D108" s="130"/>
      <c r="E108" s="130"/>
      <c r="F108" s="130">
        <v>7000</v>
      </c>
    </row>
    <row r="109" spans="1:7" ht="15" customHeight="1">
      <c r="A109" s="10" t="s">
        <v>216</v>
      </c>
      <c r="B109" s="98"/>
      <c r="C109" s="101"/>
      <c r="D109" s="101">
        <v>38000</v>
      </c>
      <c r="E109" s="101"/>
      <c r="F109" s="101"/>
    </row>
    <row r="110" spans="1:7" ht="15" customHeight="1" thickBot="1">
      <c r="A110" s="42" t="s">
        <v>162</v>
      </c>
      <c r="B110" s="42"/>
      <c r="C110" s="101"/>
      <c r="D110" s="101"/>
      <c r="E110" s="101">
        <v>45000</v>
      </c>
      <c r="F110" s="101"/>
    </row>
    <row r="111" spans="1:7" ht="15" customHeight="1">
      <c r="A111" s="14" t="s">
        <v>164</v>
      </c>
      <c r="B111" s="12">
        <f>B106+B107+B108</f>
        <v>7500</v>
      </c>
      <c r="C111" s="12">
        <f t="shared" ref="C111:F111" si="6">C106+C107+C108</f>
        <v>7500</v>
      </c>
      <c r="D111" s="12">
        <f t="shared" si="6"/>
        <v>97500</v>
      </c>
      <c r="E111" s="12">
        <f t="shared" si="6"/>
        <v>147500</v>
      </c>
      <c r="F111" s="12">
        <f t="shared" si="6"/>
        <v>54500</v>
      </c>
      <c r="G111" s="13"/>
    </row>
    <row r="112" spans="1:7">
      <c r="B112" s="17"/>
      <c r="C112" s="17"/>
      <c r="D112" s="17"/>
      <c r="E112" s="17"/>
      <c r="F112" s="17"/>
    </row>
    <row r="113" spans="1:7">
      <c r="A113" s="4" t="s">
        <v>165</v>
      </c>
      <c r="B113" s="18"/>
      <c r="C113" s="18"/>
      <c r="D113" s="18"/>
      <c r="E113" s="18"/>
      <c r="F113" s="18"/>
    </row>
    <row r="114" spans="1:7" ht="15" customHeight="1">
      <c r="A114" s="115" t="s">
        <v>21</v>
      </c>
      <c r="B114" s="114">
        <v>37650</v>
      </c>
      <c r="C114" s="114">
        <v>37650</v>
      </c>
      <c r="D114" s="114">
        <v>37650</v>
      </c>
      <c r="E114" s="114">
        <v>37650</v>
      </c>
      <c r="F114" s="114">
        <v>37650</v>
      </c>
    </row>
    <row r="115" spans="1:7" ht="15" customHeight="1">
      <c r="A115" s="115" t="s">
        <v>173</v>
      </c>
      <c r="B115" s="131">
        <v>10000</v>
      </c>
      <c r="C115" s="114"/>
      <c r="D115" s="114"/>
      <c r="E115" s="114"/>
      <c r="F115" s="114"/>
    </row>
    <row r="116" spans="1:7" ht="15" customHeight="1">
      <c r="A116" s="97" t="s">
        <v>217</v>
      </c>
      <c r="B116" s="9"/>
      <c r="C116" s="9"/>
      <c r="D116" s="9">
        <v>4000</v>
      </c>
      <c r="E116" s="9"/>
      <c r="F116" s="9"/>
    </row>
    <row r="117" spans="1:7" ht="15" customHeight="1">
      <c r="A117" s="97" t="s">
        <v>175</v>
      </c>
      <c r="B117" s="9"/>
      <c r="C117" s="9"/>
      <c r="D117" s="8"/>
      <c r="E117" s="8">
        <v>20000</v>
      </c>
      <c r="F117" s="9"/>
    </row>
    <row r="118" spans="1:7" ht="15" customHeight="1">
      <c r="A118" s="97" t="s">
        <v>177</v>
      </c>
      <c r="B118" s="30"/>
      <c r="C118" s="30"/>
      <c r="D118" s="30">
        <v>10000</v>
      </c>
      <c r="E118" s="30"/>
      <c r="F118" s="30"/>
    </row>
    <row r="119" spans="1:7" ht="15" customHeight="1">
      <c r="A119" s="97" t="s">
        <v>172</v>
      </c>
      <c r="B119" s="30"/>
      <c r="C119" s="30">
        <v>10000</v>
      </c>
      <c r="D119" s="30">
        <v>10000</v>
      </c>
      <c r="E119" s="30">
        <v>10000</v>
      </c>
      <c r="F119" s="30">
        <v>20000</v>
      </c>
    </row>
    <row r="120" spans="1:7" ht="15" customHeight="1">
      <c r="A120" s="97" t="s">
        <v>168</v>
      </c>
      <c r="B120" s="30"/>
      <c r="C120" s="30">
        <v>10000</v>
      </c>
      <c r="D120" s="30">
        <v>10000</v>
      </c>
      <c r="E120" s="30">
        <v>15000</v>
      </c>
      <c r="F120" s="30">
        <v>15000</v>
      </c>
    </row>
    <row r="121" spans="1:7" ht="15" customHeight="1">
      <c r="A121" s="97" t="s">
        <v>169</v>
      </c>
      <c r="B121" s="30"/>
      <c r="C121" s="30">
        <v>25000</v>
      </c>
      <c r="D121" s="30">
        <v>10000</v>
      </c>
      <c r="E121" s="30">
        <v>10000</v>
      </c>
      <c r="F121" s="30"/>
    </row>
    <row r="122" spans="1:7" ht="15" customHeight="1">
      <c r="A122" s="119" t="s">
        <v>218</v>
      </c>
      <c r="B122" s="131">
        <v>20000</v>
      </c>
      <c r="C122" s="131">
        <v>60000</v>
      </c>
      <c r="D122" s="131">
        <v>60000</v>
      </c>
      <c r="E122" s="131">
        <v>60000</v>
      </c>
      <c r="F122" s="131">
        <v>75000</v>
      </c>
    </row>
    <row r="123" spans="1:7" ht="15" customHeight="1">
      <c r="A123" s="14" t="s">
        <v>178</v>
      </c>
      <c r="B123" s="12">
        <f>SUM(B122+B115+B114)</f>
        <v>67650</v>
      </c>
      <c r="C123" s="12">
        <f>SUM(C122+C115+C114)</f>
        <v>97650</v>
      </c>
      <c r="D123" s="12">
        <f t="shared" ref="D123:F123" si="7">SUM(D122+D115+D114)</f>
        <v>97650</v>
      </c>
      <c r="E123" s="12">
        <f t="shared" si="7"/>
        <v>97650</v>
      </c>
      <c r="F123" s="12">
        <f t="shared" si="7"/>
        <v>112650</v>
      </c>
      <c r="G123" s="13"/>
    </row>
    <row r="124" spans="1:7" s="45" customFormat="1">
      <c r="A124" s="44"/>
      <c r="B124" s="17"/>
      <c r="C124" s="17"/>
      <c r="D124" s="17"/>
      <c r="E124" s="17"/>
      <c r="F124" s="17"/>
    </row>
    <row r="125" spans="1:7" s="45" customFormat="1" ht="25.5">
      <c r="A125" s="44"/>
      <c r="B125" s="2" t="s">
        <v>0</v>
      </c>
      <c r="C125" s="2" t="s">
        <v>5</v>
      </c>
      <c r="D125" s="2" t="s">
        <v>9</v>
      </c>
      <c r="E125" s="2" t="s">
        <v>13</v>
      </c>
      <c r="F125" s="2" t="s">
        <v>186</v>
      </c>
    </row>
    <row r="126" spans="1:7" s="45" customFormat="1">
      <c r="A126" s="46" t="s">
        <v>180</v>
      </c>
      <c r="B126" s="47">
        <f>B26+B30+B61+B82+B95+B103+B111+B123</f>
        <v>956750</v>
      </c>
      <c r="C126" s="47">
        <f>C26+C30+C61+C82+C95+C103+C111+C123</f>
        <v>742550</v>
      </c>
      <c r="D126" s="47">
        <f>D26+D30+D61+D82+D95+D103+D111+D123</f>
        <v>741330</v>
      </c>
      <c r="E126" s="47">
        <f>E26+E30+E61+E82+E95+E103+E111+E123</f>
        <v>889000</v>
      </c>
      <c r="F126" s="47">
        <f>F26+F30+F61+F82+F95+F103+F111+F123</f>
        <v>793000</v>
      </c>
      <c r="G126" s="13"/>
    </row>
    <row r="127" spans="1:7" s="50" customFormat="1" ht="21" customHeight="1">
      <c r="A127" s="48" t="s">
        <v>182</v>
      </c>
      <c r="B127" s="49">
        <f>B26+B30+B61+B95+B103+B111+B123</f>
        <v>408000</v>
      </c>
      <c r="C127" s="49">
        <f>C26+C30+C61+C95+C103+C111+C123</f>
        <v>364000</v>
      </c>
      <c r="D127" s="49">
        <f>D26+D30+D61+D95+D103+D111+D123</f>
        <v>449000</v>
      </c>
      <c r="E127" s="49">
        <f>E26+E30+E61+E95+E103+E111+E123</f>
        <v>499000</v>
      </c>
      <c r="F127" s="49">
        <f>F26+F30+F61+F95+F103+F111+F123</f>
        <v>386000</v>
      </c>
      <c r="G127" s="13"/>
    </row>
    <row r="128" spans="1:7" ht="18.600000000000001" customHeight="1">
      <c r="A128" s="48" t="s">
        <v>184</v>
      </c>
      <c r="B128" s="49">
        <f>B82</f>
        <v>548750</v>
      </c>
      <c r="C128" s="49">
        <f>C82</f>
        <v>378550</v>
      </c>
      <c r="D128" s="49">
        <f>D82</f>
        <v>292330</v>
      </c>
      <c r="E128" s="49">
        <f>E82</f>
        <v>390000</v>
      </c>
      <c r="F128" s="49">
        <f>F82</f>
        <v>407000</v>
      </c>
      <c r="G128" s="13"/>
    </row>
    <row r="129" spans="1:6" ht="18.600000000000001" customHeight="1">
      <c r="A129" s="48" t="s">
        <v>185</v>
      </c>
      <c r="B129" s="49">
        <f>B24</f>
        <v>62000</v>
      </c>
      <c r="C129" s="49">
        <f>C24</f>
        <v>0</v>
      </c>
      <c r="D129" s="49">
        <f>D24</f>
        <v>0</v>
      </c>
      <c r="E129" s="49">
        <f>E24</f>
        <v>0</v>
      </c>
      <c r="F129" s="49">
        <f>F24</f>
        <v>0</v>
      </c>
    </row>
    <row r="130" spans="1:6" ht="12.75" customHeight="1">
      <c r="A130" s="108"/>
      <c r="B130" s="108"/>
      <c r="C130" s="108"/>
      <c r="D130" s="108"/>
      <c r="E130" s="108"/>
      <c r="F130" s="108"/>
    </row>
    <row r="131" spans="1:6">
      <c r="A131" s="109"/>
      <c r="B131" s="109"/>
      <c r="C131" s="109"/>
      <c r="D131" s="109"/>
      <c r="E131" s="109"/>
      <c r="F131" s="109"/>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DB9C-10C8-4B8E-9328-96493AEFDB86}">
  <dimension ref="A1:G63"/>
  <sheetViews>
    <sheetView topLeftCell="A48" workbookViewId="0">
      <selection activeCell="F64" sqref="F64"/>
    </sheetView>
  </sheetViews>
  <sheetFormatPr defaultRowHeight="15"/>
  <cols>
    <col min="1" max="1" width="51" bestFit="1" customWidth="1"/>
    <col min="6" max="6" width="8.42578125" bestFit="1" customWidth="1"/>
    <col min="7" max="7" width="20" customWidth="1"/>
  </cols>
  <sheetData>
    <row r="1" spans="1:7" s="6" customFormat="1" ht="15.75" customHeight="1">
      <c r="A1" s="22" t="s">
        <v>55</v>
      </c>
      <c r="B1" s="23"/>
      <c r="C1" s="23"/>
      <c r="D1" s="23"/>
      <c r="E1" s="23"/>
      <c r="F1" s="23"/>
      <c r="G1" s="23" t="s">
        <v>221</v>
      </c>
    </row>
    <row r="2" spans="1:7" s="6" customFormat="1" ht="15" customHeight="1">
      <c r="A2" s="24" t="s">
        <v>56</v>
      </c>
      <c r="B2" s="25"/>
      <c r="C2" s="25"/>
      <c r="D2" s="25"/>
      <c r="E2" s="25"/>
      <c r="F2" s="25"/>
    </row>
    <row r="3" spans="1:7" s="6" customFormat="1" ht="15" customHeight="1">
      <c r="A3" s="115" t="s">
        <v>57</v>
      </c>
      <c r="B3" s="114">
        <v>11700</v>
      </c>
      <c r="C3" s="114">
        <v>11700</v>
      </c>
      <c r="D3" s="114">
        <v>11700</v>
      </c>
      <c r="E3" s="114">
        <v>11700</v>
      </c>
      <c r="F3" s="114">
        <v>11700</v>
      </c>
    </row>
    <row r="4" spans="1:7" s="6" customFormat="1" ht="15" customHeight="1">
      <c r="A4" s="26" t="s">
        <v>59</v>
      </c>
      <c r="B4" s="8"/>
      <c r="C4" s="8">
        <v>6200</v>
      </c>
      <c r="D4" s="8">
        <v>5900</v>
      </c>
      <c r="E4" s="8">
        <v>5200</v>
      </c>
      <c r="F4" s="8">
        <v>5200</v>
      </c>
      <c r="G4" s="132" t="s">
        <v>222</v>
      </c>
    </row>
    <row r="5" spans="1:7" s="6" customFormat="1" ht="15" customHeight="1">
      <c r="A5" s="115" t="s">
        <v>61</v>
      </c>
      <c r="B5" s="114">
        <v>10000</v>
      </c>
      <c r="C5" s="114">
        <v>5000</v>
      </c>
      <c r="D5" s="114"/>
      <c r="E5" s="114"/>
      <c r="F5" s="114"/>
    </row>
    <row r="6" spans="1:7" s="6" customFormat="1" ht="15" customHeight="1">
      <c r="A6" s="26" t="s">
        <v>63</v>
      </c>
      <c r="B6" s="9">
        <v>2000</v>
      </c>
      <c r="C6" s="9">
        <v>2000</v>
      </c>
      <c r="D6" s="9">
        <v>2000</v>
      </c>
      <c r="E6" s="9">
        <v>2000</v>
      </c>
      <c r="F6" s="9">
        <v>2000</v>
      </c>
      <c r="G6" s="6" t="s">
        <v>223</v>
      </c>
    </row>
    <row r="7" spans="1:7" s="6" customFormat="1" ht="15" customHeight="1">
      <c r="A7" s="27" t="s">
        <v>193</v>
      </c>
      <c r="B7" s="9"/>
      <c r="C7" s="9"/>
      <c r="D7" s="9"/>
      <c r="E7" s="9"/>
      <c r="F7" s="9"/>
    </row>
    <row r="8" spans="1:7" s="6" customFormat="1" ht="15" customHeight="1">
      <c r="A8" s="115" t="s">
        <v>193</v>
      </c>
      <c r="B8" s="114">
        <v>30000</v>
      </c>
      <c r="C8" s="114">
        <v>30000</v>
      </c>
      <c r="D8" s="114">
        <v>30000</v>
      </c>
      <c r="E8" s="114">
        <v>30000</v>
      </c>
      <c r="F8" s="114">
        <v>30000</v>
      </c>
    </row>
    <row r="9" spans="1:7" s="6" customFormat="1" ht="15" customHeight="1">
      <c r="A9" s="115" t="s">
        <v>73</v>
      </c>
      <c r="B9" s="114"/>
      <c r="C9" s="114">
        <v>14000</v>
      </c>
      <c r="D9" s="114">
        <v>14000</v>
      </c>
      <c r="E9" s="114">
        <v>14000</v>
      </c>
      <c r="F9" s="114">
        <v>14000</v>
      </c>
    </row>
    <row r="10" spans="1:7" s="6" customFormat="1" ht="15" customHeight="1">
      <c r="A10" s="26" t="s">
        <v>74</v>
      </c>
      <c r="B10" s="9"/>
      <c r="C10" s="9">
        <v>11200</v>
      </c>
      <c r="D10" s="9">
        <v>11200</v>
      </c>
      <c r="E10" s="9"/>
      <c r="F10" s="9"/>
      <c r="G10" s="132" t="s">
        <v>224</v>
      </c>
    </row>
    <row r="11" spans="1:7" s="6" customFormat="1" ht="15" customHeight="1">
      <c r="A11" s="26" t="s">
        <v>75</v>
      </c>
      <c r="B11" s="8">
        <v>5000</v>
      </c>
      <c r="C11" s="8">
        <v>5000</v>
      </c>
      <c r="D11" s="9"/>
      <c r="E11" s="9"/>
      <c r="F11" s="9"/>
      <c r="G11" s="132" t="s">
        <v>225</v>
      </c>
    </row>
    <row r="12" spans="1:7" s="6" customFormat="1" ht="15" customHeight="1">
      <c r="A12" s="26" t="s">
        <v>76</v>
      </c>
      <c r="B12" s="9"/>
      <c r="C12" s="9"/>
      <c r="D12" s="9">
        <v>5200</v>
      </c>
      <c r="E12" s="9"/>
      <c r="F12" s="9"/>
      <c r="G12" s="132" t="s">
        <v>226</v>
      </c>
    </row>
    <row r="13" spans="1:7" s="6" customFormat="1" ht="15" customHeight="1">
      <c r="A13" s="26" t="s">
        <v>77</v>
      </c>
      <c r="B13" s="9">
        <v>4200</v>
      </c>
      <c r="C13" s="9"/>
      <c r="D13" s="9"/>
      <c r="E13" s="9"/>
      <c r="F13" s="9"/>
      <c r="G13" s="132" t="s">
        <v>227</v>
      </c>
    </row>
    <row r="14" spans="1:7" s="6" customFormat="1" ht="15" customHeight="1">
      <c r="A14" s="27" t="s">
        <v>194</v>
      </c>
      <c r="B14" s="8"/>
      <c r="C14" s="8"/>
      <c r="D14" s="9"/>
      <c r="E14" s="9"/>
      <c r="F14" s="9"/>
      <c r="G14" s="132" t="s">
        <v>228</v>
      </c>
    </row>
    <row r="15" spans="1:7" s="6" customFormat="1" ht="15" customHeight="1">
      <c r="A15" s="115" t="s">
        <v>195</v>
      </c>
      <c r="B15" s="114">
        <v>15000</v>
      </c>
      <c r="C15" s="114">
        <v>15000</v>
      </c>
      <c r="D15" s="114">
        <v>15000</v>
      </c>
      <c r="E15" s="114">
        <v>15000</v>
      </c>
      <c r="F15" s="114">
        <v>15000</v>
      </c>
    </row>
    <row r="16" spans="1:7" s="6" customFormat="1" ht="15" customHeight="1">
      <c r="A16" s="115" t="s">
        <v>196</v>
      </c>
      <c r="B16" s="114">
        <v>75000</v>
      </c>
      <c r="C16" s="114">
        <v>75000</v>
      </c>
      <c r="D16" s="114">
        <v>75000</v>
      </c>
      <c r="E16" s="114">
        <v>75000</v>
      </c>
      <c r="F16" s="114">
        <v>75000</v>
      </c>
      <c r="G16" s="132" t="s">
        <v>229</v>
      </c>
    </row>
    <row r="17" spans="1:7" s="6" customFormat="1" ht="15" customHeight="1">
      <c r="A17" s="26" t="s">
        <v>197</v>
      </c>
      <c r="B17" s="8">
        <v>2000</v>
      </c>
      <c r="C17" s="8">
        <v>2000</v>
      </c>
      <c r="D17" s="9">
        <v>2000</v>
      </c>
      <c r="E17" s="9">
        <v>2000</v>
      </c>
      <c r="F17" s="9">
        <v>2000</v>
      </c>
      <c r="G17" s="132" t="s">
        <v>230</v>
      </c>
    </row>
    <row r="18" spans="1:7" s="6" customFormat="1" ht="15" customHeight="1">
      <c r="A18" s="26" t="s">
        <v>198</v>
      </c>
      <c r="B18" s="9">
        <v>750</v>
      </c>
      <c r="C18" s="9">
        <v>750</v>
      </c>
      <c r="D18" s="9">
        <v>750</v>
      </c>
      <c r="E18" s="9">
        <v>750</v>
      </c>
      <c r="F18" s="9">
        <v>750</v>
      </c>
      <c r="G18" s="132" t="s">
        <v>231</v>
      </c>
    </row>
    <row r="19" spans="1:7" s="6" customFormat="1" ht="15" customHeight="1">
      <c r="A19" s="26" t="s">
        <v>86</v>
      </c>
      <c r="B19" s="9">
        <v>5000</v>
      </c>
      <c r="C19" s="9">
        <v>5000</v>
      </c>
      <c r="D19" s="9">
        <v>5000</v>
      </c>
      <c r="E19" s="9">
        <v>5000</v>
      </c>
      <c r="F19" s="9">
        <v>5000</v>
      </c>
      <c r="G19" s="132" t="s">
        <v>232</v>
      </c>
    </row>
    <row r="20" spans="1:7" s="6" customFormat="1" ht="15" customHeight="1">
      <c r="A20" s="115" t="s">
        <v>87</v>
      </c>
      <c r="B20" s="114">
        <v>10000</v>
      </c>
      <c r="C20" s="114">
        <v>10000</v>
      </c>
      <c r="D20" s="114">
        <v>10000</v>
      </c>
      <c r="E20" s="114">
        <v>10000</v>
      </c>
      <c r="F20" s="114">
        <v>10000</v>
      </c>
      <c r="G20" s="132" t="s">
        <v>233</v>
      </c>
    </row>
    <row r="21" spans="1:7" s="6" customFormat="1">
      <c r="A21" s="97" t="s">
        <v>199</v>
      </c>
      <c r="B21" s="9">
        <v>20000</v>
      </c>
      <c r="C21" s="9">
        <v>10000</v>
      </c>
      <c r="D21" s="9">
        <v>10000</v>
      </c>
      <c r="E21" s="9">
        <v>6000</v>
      </c>
      <c r="F21" s="9">
        <v>10000</v>
      </c>
      <c r="G21" s="132" t="s">
        <v>234</v>
      </c>
    </row>
    <row r="22" spans="1:7" s="6" customFormat="1" ht="15" customHeight="1">
      <c r="A22" s="119" t="s">
        <v>89</v>
      </c>
      <c r="B22" s="114" t="s">
        <v>219</v>
      </c>
      <c r="C22" s="114"/>
      <c r="D22" s="114"/>
      <c r="E22" s="114"/>
      <c r="F22" s="114"/>
      <c r="G22" s="132"/>
    </row>
    <row r="23" spans="1:7" s="6" customFormat="1" ht="15" customHeight="1">
      <c r="A23" s="97" t="s">
        <v>90</v>
      </c>
      <c r="B23" s="8">
        <v>14000</v>
      </c>
      <c r="C23" s="8"/>
      <c r="D23" s="9"/>
      <c r="E23" s="9"/>
      <c r="F23" s="9"/>
      <c r="G23" s="132" t="s">
        <v>235</v>
      </c>
    </row>
    <row r="24" spans="1:7" s="6" customFormat="1" ht="15" customHeight="1">
      <c r="A24" s="97" t="s">
        <v>91</v>
      </c>
      <c r="B24" s="9">
        <v>1500</v>
      </c>
      <c r="C24" s="9"/>
      <c r="D24" s="9"/>
      <c r="E24" s="9"/>
      <c r="F24" s="9"/>
      <c r="G24" s="132" t="s">
        <v>236</v>
      </c>
    </row>
    <row r="25" spans="1:7" s="6" customFormat="1" ht="15" customHeight="1">
      <c r="A25" s="97" t="s">
        <v>92</v>
      </c>
      <c r="B25" s="9"/>
      <c r="C25" s="9">
        <v>2000</v>
      </c>
      <c r="D25" s="9"/>
      <c r="E25" s="9"/>
      <c r="F25" s="9"/>
    </row>
    <row r="26" spans="1:7" s="6" customFormat="1" ht="15" customHeight="1">
      <c r="A26" s="97" t="s">
        <v>93</v>
      </c>
      <c r="B26" s="8">
        <v>4000</v>
      </c>
      <c r="C26" s="8"/>
      <c r="D26" s="9">
        <v>3500</v>
      </c>
      <c r="E26" s="9"/>
      <c r="F26" s="9"/>
    </row>
    <row r="27" spans="1:7" s="6" customFormat="1" ht="15" customHeight="1">
      <c r="A27" s="26" t="s">
        <v>94</v>
      </c>
      <c r="B27" s="9"/>
      <c r="C27" s="9"/>
      <c r="D27" s="9"/>
      <c r="E27" s="9">
        <v>4000</v>
      </c>
      <c r="F27" s="9">
        <v>3600</v>
      </c>
    </row>
    <row r="28" spans="1:7" s="6" customFormat="1" ht="15" customHeight="1">
      <c r="A28" s="29" t="s">
        <v>200</v>
      </c>
      <c r="B28" s="9"/>
      <c r="C28" s="9"/>
      <c r="D28" s="9"/>
      <c r="E28" s="9"/>
      <c r="F28" s="9"/>
    </row>
    <row r="29" spans="1:7" s="6" customFormat="1" ht="15" customHeight="1">
      <c r="A29" s="113" t="s">
        <v>201</v>
      </c>
      <c r="B29" s="114"/>
      <c r="C29" s="114">
        <v>8000</v>
      </c>
      <c r="D29" s="114">
        <v>8000</v>
      </c>
      <c r="E29" s="114">
        <v>8000</v>
      </c>
      <c r="F29" s="114">
        <v>8000</v>
      </c>
    </row>
    <row r="30" spans="1:7" s="6" customFormat="1" ht="18.600000000000001" customHeight="1">
      <c r="A30" s="31" t="s">
        <v>96</v>
      </c>
      <c r="B30" s="32">
        <f>B29+B20+B9+B15+B8+B5+B3+B16</f>
        <v>151700</v>
      </c>
      <c r="C30" s="32">
        <f t="shared" ref="C30:F30" si="0">C29+C22+C20+C9+C15+C8+C5+C3+C16</f>
        <v>168700</v>
      </c>
      <c r="D30" s="32">
        <f t="shared" si="0"/>
        <v>163700</v>
      </c>
      <c r="E30" s="32">
        <f t="shared" si="0"/>
        <v>163700</v>
      </c>
      <c r="F30" s="32">
        <f t="shared" si="0"/>
        <v>163700</v>
      </c>
      <c r="G30" s="13"/>
    </row>
    <row r="33" spans="1:7">
      <c r="A33" s="22" t="s">
        <v>237</v>
      </c>
      <c r="B33" s="133"/>
      <c r="C33" s="133"/>
      <c r="D33" s="133"/>
      <c r="E33" s="133"/>
      <c r="F33" s="133"/>
      <c r="G33" s="133"/>
    </row>
    <row r="34" spans="1:7">
      <c r="A34" s="134" t="s">
        <v>238</v>
      </c>
    </row>
    <row r="35" spans="1:7">
      <c r="A35" s="132"/>
    </row>
    <row r="36" spans="1:7">
      <c r="A36" s="134" t="s">
        <v>239</v>
      </c>
    </row>
    <row r="37" spans="1:7">
      <c r="A37" s="134"/>
    </row>
    <row r="38" spans="1:7">
      <c r="A38" s="22" t="s">
        <v>240</v>
      </c>
    </row>
    <row r="39" spans="1:7">
      <c r="A39" s="134"/>
    </row>
    <row r="41" spans="1:7" ht="15.75">
      <c r="A41" s="135" t="s">
        <v>241</v>
      </c>
    </row>
    <row r="42" spans="1:7" ht="15.75">
      <c r="A42" s="136"/>
    </row>
    <row r="43" spans="1:7" ht="15.75">
      <c r="A43" s="135" t="s">
        <v>242</v>
      </c>
    </row>
    <row r="44" spans="1:7" ht="15.75">
      <c r="A44" s="136"/>
    </row>
    <row r="45" spans="1:7" ht="15.75">
      <c r="A45" s="135" t="s">
        <v>243</v>
      </c>
    </row>
    <row r="46" spans="1:7" ht="15.75">
      <c r="A46" s="136"/>
    </row>
    <row r="47" spans="1:7" ht="15.75">
      <c r="A47" s="135" t="s">
        <v>244</v>
      </c>
    </row>
    <row r="48" spans="1:7" ht="15.75">
      <c r="A48" s="136"/>
    </row>
    <row r="49" spans="1:1" ht="15.75">
      <c r="A49" s="135" t="s">
        <v>245</v>
      </c>
    </row>
    <row r="50" spans="1:1" ht="15.75">
      <c r="A50" s="136"/>
    </row>
    <row r="51" spans="1:1" ht="15.75">
      <c r="A51" s="135" t="s">
        <v>246</v>
      </c>
    </row>
    <row r="52" spans="1:1" ht="15.75">
      <c r="A52" s="136"/>
    </row>
    <row r="53" spans="1:1" ht="15.75">
      <c r="A53" s="135" t="s">
        <v>247</v>
      </c>
    </row>
    <row r="56" spans="1:1">
      <c r="A56" s="22" t="s">
        <v>248</v>
      </c>
    </row>
    <row r="57" spans="1:1" ht="105">
      <c r="A57" s="137" t="s">
        <v>249</v>
      </c>
    </row>
    <row r="59" spans="1:1">
      <c r="A59" s="22" t="s">
        <v>250</v>
      </c>
    </row>
    <row r="60" spans="1:1">
      <c r="A60" t="s">
        <v>251</v>
      </c>
    </row>
    <row r="62" spans="1:1">
      <c r="A62" s="22" t="s">
        <v>252</v>
      </c>
    </row>
    <row r="63" spans="1:1">
      <c r="A63"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Region Gotland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Ulrika Jansson</dc:creator>
  <cp:keywords/>
  <dc:description/>
  <cp:lastModifiedBy/>
  <cp:revision/>
  <dcterms:created xsi:type="dcterms:W3CDTF">2025-05-14T15:17:06Z</dcterms:created>
  <dcterms:modified xsi:type="dcterms:W3CDTF">2026-05-21T20:05:39Z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b25ceb-2657-4cc3-878c-8bd1333f9786_Enabled">
    <vt:lpwstr>true</vt:lpwstr>
  </property>
  <property fmtid="{D5CDD505-2E9C-101B-9397-08002B2CF9AE}" pid="3" name="MSIP_Label_85b25ceb-2657-4cc3-878c-8bd1333f9786_SetDate">
    <vt:lpwstr>2026-03-27T10:20:06Z</vt:lpwstr>
  </property>
  <property fmtid="{D5CDD505-2E9C-101B-9397-08002B2CF9AE}" pid="4" name="MSIP_Label_85b25ceb-2657-4cc3-878c-8bd1333f9786_Method">
    <vt:lpwstr>Standard</vt:lpwstr>
  </property>
  <property fmtid="{D5CDD505-2E9C-101B-9397-08002B2CF9AE}" pid="5" name="MSIP_Label_85b25ceb-2657-4cc3-878c-8bd1333f9786_Name">
    <vt:lpwstr>Intern</vt:lpwstr>
  </property>
  <property fmtid="{D5CDD505-2E9C-101B-9397-08002B2CF9AE}" pid="6" name="MSIP_Label_85b25ceb-2657-4cc3-878c-8bd1333f9786_SiteId">
    <vt:lpwstr>8a364404-860a-4168-908e-97aebb78c874</vt:lpwstr>
  </property>
  <property fmtid="{D5CDD505-2E9C-101B-9397-08002B2CF9AE}" pid="7" name="MSIP_Label_85b25ceb-2657-4cc3-878c-8bd1333f9786_ActionId">
    <vt:lpwstr>e1628363-1dfd-47ae-8d9a-9cd89479745e</vt:lpwstr>
  </property>
  <property fmtid="{D5CDD505-2E9C-101B-9397-08002B2CF9AE}" pid="8" name="MSIP_Label_85b25ceb-2657-4cc3-878c-8bd1333f9786_ContentBits">
    <vt:lpwstr>0</vt:lpwstr>
  </property>
  <property fmtid="{D5CDD505-2E9C-101B-9397-08002B2CF9AE}" pid="9" name="MSIP_Label_85b25ceb-2657-4cc3-878c-8bd1333f9786_Tag">
    <vt:lpwstr>10, 3, 0, 1</vt:lpwstr>
  </property>
</Properties>
</file>